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Desktop\MiyakoHU\36年度（6年度）2024年度\MS依頼\Hpt_Sepsis_Seung-Yeol Park\MS data\231111\"/>
    </mc:Choice>
  </mc:AlternateContent>
  <xr:revisionPtr revIDLastSave="0" documentId="13_ncr:1_{9AEEE505-98FA-4108-96F4-85A75F3E121A}" xr6:coauthVersionLast="36" xr6:coauthVersionMax="47" xr10:uidLastSave="{00000000-0000-0000-0000-000000000000}"/>
  <bookViews>
    <workbookView xWindow="-105" yWindow="-105" windowWidth="20715" windowHeight="13275" tabRatio="500" xr2:uid="{00000000-000D-0000-FFFF-FFFF00000000}"/>
  </bookViews>
  <sheets>
    <sheet name="results of 231111_Hpt" sheetId="14" r:id="rId1"/>
    <sheet name="results of 231111_Hpt {M+3H}3+" sheetId="15" r:id="rId2"/>
    <sheet name="For Figure" sheetId="16" r:id="rId3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91" i="16" l="1"/>
  <c r="V90" i="16"/>
  <c r="U90" i="16"/>
  <c r="T90" i="16"/>
  <c r="S90" i="16"/>
  <c r="R90" i="16"/>
  <c r="Q90" i="16"/>
  <c r="P90" i="16"/>
  <c r="O90" i="16"/>
  <c r="N90" i="16"/>
  <c r="V89" i="16"/>
  <c r="U89" i="16"/>
  <c r="T89" i="16"/>
  <c r="S89" i="16"/>
  <c r="R89" i="16"/>
  <c r="Q89" i="16"/>
  <c r="P89" i="16"/>
  <c r="O89" i="16"/>
  <c r="N89" i="16"/>
  <c r="V88" i="16"/>
  <c r="U88" i="16"/>
  <c r="T88" i="16"/>
  <c r="S88" i="16"/>
  <c r="R88" i="16"/>
  <c r="Q88" i="16"/>
  <c r="P88" i="16"/>
  <c r="O88" i="16"/>
  <c r="N88" i="16"/>
  <c r="AA87" i="16"/>
  <c r="V87" i="16"/>
  <c r="U87" i="16"/>
  <c r="T87" i="16"/>
  <c r="S87" i="16"/>
  <c r="R87" i="16"/>
  <c r="Q87" i="16"/>
  <c r="P87" i="16"/>
  <c r="O87" i="16"/>
  <c r="Z87" i="16" s="1"/>
  <c r="N87" i="16"/>
  <c r="V86" i="16"/>
  <c r="U86" i="16"/>
  <c r="T86" i="16"/>
  <c r="T91" i="16" s="1"/>
  <c r="S86" i="16"/>
  <c r="S91" i="16" s="1"/>
  <c r="R86" i="16"/>
  <c r="AA86" i="16" s="1"/>
  <c r="Q86" i="16"/>
  <c r="P86" i="16"/>
  <c r="O86" i="16"/>
  <c r="N86" i="16"/>
  <c r="Z86" i="16" s="1"/>
  <c r="V85" i="16"/>
  <c r="V91" i="16" s="1"/>
  <c r="U85" i="16"/>
  <c r="U91" i="16" s="1"/>
  <c r="T85" i="16"/>
  <c r="S85" i="16"/>
  <c r="R85" i="16"/>
  <c r="Q85" i="16"/>
  <c r="P85" i="16"/>
  <c r="P91" i="16" s="1"/>
  <c r="O85" i="16"/>
  <c r="O91" i="16" s="1"/>
  <c r="N85" i="16"/>
  <c r="N91" i="16" s="1"/>
  <c r="Q68" i="16"/>
  <c r="V67" i="16"/>
  <c r="U67" i="16"/>
  <c r="T67" i="16"/>
  <c r="S67" i="16"/>
  <c r="R67" i="16"/>
  <c r="Q67" i="16"/>
  <c r="P67" i="16"/>
  <c r="O67" i="16"/>
  <c r="N67" i="16"/>
  <c r="V66" i="16"/>
  <c r="U66" i="16"/>
  <c r="T66" i="16"/>
  <c r="S66" i="16"/>
  <c r="R66" i="16"/>
  <c r="Q66" i="16"/>
  <c r="P66" i="16"/>
  <c r="O66" i="16"/>
  <c r="N66" i="16"/>
  <c r="V65" i="16"/>
  <c r="U65" i="16"/>
  <c r="T65" i="16"/>
  <c r="S65" i="16"/>
  <c r="R65" i="16"/>
  <c r="Q65" i="16"/>
  <c r="P65" i="16"/>
  <c r="O65" i="16"/>
  <c r="N65" i="16"/>
  <c r="AA64" i="16"/>
  <c r="V64" i="16"/>
  <c r="U64" i="16"/>
  <c r="T64" i="16"/>
  <c r="S64" i="16"/>
  <c r="R64" i="16"/>
  <c r="Q64" i="16"/>
  <c r="P64" i="16"/>
  <c r="O64" i="16"/>
  <c r="Z64" i="16" s="1"/>
  <c r="N64" i="16"/>
  <c r="V63" i="16"/>
  <c r="U63" i="16"/>
  <c r="T63" i="16"/>
  <c r="T68" i="16" s="1"/>
  <c r="S63" i="16"/>
  <c r="S68" i="16" s="1"/>
  <c r="R63" i="16"/>
  <c r="AA63" i="16" s="1"/>
  <c r="Q63" i="16"/>
  <c r="P63" i="16"/>
  <c r="O63" i="16"/>
  <c r="N63" i="16"/>
  <c r="Z63" i="16" s="1"/>
  <c r="V62" i="16"/>
  <c r="V68" i="16" s="1"/>
  <c r="U62" i="16"/>
  <c r="AA62" i="16" s="1"/>
  <c r="T62" i="16"/>
  <c r="S62" i="16"/>
  <c r="R62" i="16"/>
  <c r="Q62" i="16"/>
  <c r="P62" i="16"/>
  <c r="P68" i="16" s="1"/>
  <c r="O62" i="16"/>
  <c r="O68" i="16" s="1"/>
  <c r="N62" i="16"/>
  <c r="N68" i="16" s="1"/>
  <c r="N39" i="16"/>
  <c r="Z39" i="16"/>
  <c r="V44" i="16"/>
  <c r="U44" i="16"/>
  <c r="T44" i="16"/>
  <c r="S44" i="16"/>
  <c r="R44" i="16"/>
  <c r="Q44" i="16"/>
  <c r="P44" i="16"/>
  <c r="O44" i="16"/>
  <c r="N44" i="16"/>
  <c r="V43" i="16"/>
  <c r="U43" i="16"/>
  <c r="T43" i="16"/>
  <c r="S43" i="16"/>
  <c r="R43" i="16"/>
  <c r="Q43" i="16"/>
  <c r="P43" i="16"/>
  <c r="O43" i="16"/>
  <c r="N43" i="16"/>
  <c r="V42" i="16"/>
  <c r="U42" i="16"/>
  <c r="T42" i="16"/>
  <c r="S42" i="16"/>
  <c r="R42" i="16"/>
  <c r="Q42" i="16"/>
  <c r="P42" i="16"/>
  <c r="O42" i="16"/>
  <c r="N42" i="16"/>
  <c r="V41" i="16"/>
  <c r="U41" i="16"/>
  <c r="T41" i="16"/>
  <c r="S41" i="16"/>
  <c r="R41" i="16"/>
  <c r="AA41" i="16" s="1"/>
  <c r="Q41" i="16"/>
  <c r="Q45" i="16" s="1"/>
  <c r="P41" i="16"/>
  <c r="O41" i="16"/>
  <c r="Z41" i="16" s="1"/>
  <c r="N41" i="16"/>
  <c r="Z40" i="16"/>
  <c r="V40" i="16"/>
  <c r="U40" i="16"/>
  <c r="T40" i="16"/>
  <c r="T45" i="16" s="1"/>
  <c r="S40" i="16"/>
  <c r="S45" i="16" s="1"/>
  <c r="R40" i="16"/>
  <c r="R45" i="16" s="1"/>
  <c r="Q40" i="16"/>
  <c r="P40" i="16"/>
  <c r="O40" i="16"/>
  <c r="N40" i="16"/>
  <c r="AA39" i="16"/>
  <c r="V39" i="16"/>
  <c r="V45" i="16" s="1"/>
  <c r="U39" i="16"/>
  <c r="U45" i="16" s="1"/>
  <c r="T39" i="16"/>
  <c r="S39" i="16"/>
  <c r="R39" i="16"/>
  <c r="Q39" i="16"/>
  <c r="P39" i="16"/>
  <c r="P45" i="16" s="1"/>
  <c r="O39" i="16"/>
  <c r="O45" i="16" s="1"/>
  <c r="AA16" i="16"/>
  <c r="Z16" i="16"/>
  <c r="O22" i="16"/>
  <c r="P22" i="16"/>
  <c r="Q22" i="16"/>
  <c r="R22" i="16"/>
  <c r="S22" i="16"/>
  <c r="T22" i="16"/>
  <c r="U22" i="16"/>
  <c r="V22" i="16"/>
  <c r="N22" i="16"/>
  <c r="O21" i="16"/>
  <c r="P21" i="16"/>
  <c r="Q21" i="16"/>
  <c r="R21" i="16"/>
  <c r="S21" i="16"/>
  <c r="T21" i="16"/>
  <c r="U21" i="16"/>
  <c r="V21" i="16"/>
  <c r="O20" i="16"/>
  <c r="P20" i="16"/>
  <c r="Q20" i="16"/>
  <c r="R20" i="16"/>
  <c r="S20" i="16"/>
  <c r="T20" i="16"/>
  <c r="U20" i="16"/>
  <c r="V20" i="16"/>
  <c r="O19" i="16"/>
  <c r="P19" i="16"/>
  <c r="Q19" i="16"/>
  <c r="R19" i="16"/>
  <c r="S19" i="16"/>
  <c r="T19" i="16"/>
  <c r="U19" i="16"/>
  <c r="V19" i="16"/>
  <c r="O18" i="16"/>
  <c r="P18" i="16"/>
  <c r="Q18" i="16"/>
  <c r="R18" i="16"/>
  <c r="S18" i="16"/>
  <c r="T18" i="16"/>
  <c r="U18" i="16"/>
  <c r="V18" i="16"/>
  <c r="O17" i="16"/>
  <c r="P17" i="16"/>
  <c r="Q17" i="16"/>
  <c r="R17" i="16"/>
  <c r="S17" i="16"/>
  <c r="T17" i="16"/>
  <c r="U17" i="16"/>
  <c r="V17" i="16"/>
  <c r="O16" i="16"/>
  <c r="P16" i="16"/>
  <c r="Q16" i="16"/>
  <c r="R16" i="16"/>
  <c r="S16" i="16"/>
  <c r="T16" i="16"/>
  <c r="U16" i="16"/>
  <c r="V16" i="16"/>
  <c r="N21" i="16"/>
  <c r="N20" i="16"/>
  <c r="N19" i="16"/>
  <c r="N18" i="16"/>
  <c r="N17" i="16"/>
  <c r="N16" i="16"/>
  <c r="Z18" i="16"/>
  <c r="T30" i="16"/>
  <c r="B38" i="16"/>
  <c r="C38" i="16"/>
  <c r="D38" i="16"/>
  <c r="E38" i="16"/>
  <c r="F38" i="16"/>
  <c r="G38" i="16"/>
  <c r="H38" i="16"/>
  <c r="I38" i="16"/>
  <c r="J38" i="16"/>
  <c r="N30" i="16"/>
  <c r="V77" i="16"/>
  <c r="U77" i="16"/>
  <c r="T77" i="16"/>
  <c r="S77" i="16"/>
  <c r="R77" i="16"/>
  <c r="Q77" i="16"/>
  <c r="P77" i="16"/>
  <c r="O77" i="16"/>
  <c r="N77" i="16"/>
  <c r="V76" i="16"/>
  <c r="U76" i="16"/>
  <c r="T76" i="16"/>
  <c r="S76" i="16"/>
  <c r="S78" i="16" s="1"/>
  <c r="R76" i="16"/>
  <c r="Q76" i="16"/>
  <c r="P76" i="16"/>
  <c r="P78" i="16" s="1"/>
  <c r="O76" i="16"/>
  <c r="N76" i="16"/>
  <c r="V54" i="16"/>
  <c r="U54" i="16"/>
  <c r="T54" i="16"/>
  <c r="S54" i="16"/>
  <c r="R54" i="16"/>
  <c r="Q54" i="16"/>
  <c r="P54" i="16"/>
  <c r="O54" i="16"/>
  <c r="N54" i="16"/>
  <c r="V53" i="16"/>
  <c r="U53" i="16"/>
  <c r="T53" i="16"/>
  <c r="S53" i="16"/>
  <c r="R53" i="16"/>
  <c r="R55" i="16" s="1"/>
  <c r="Q53" i="16"/>
  <c r="Q55" i="16" s="1"/>
  <c r="P53" i="16"/>
  <c r="P55" i="16" s="1"/>
  <c r="O53" i="16"/>
  <c r="N53" i="16"/>
  <c r="V31" i="16"/>
  <c r="U31" i="16"/>
  <c r="T31" i="16"/>
  <c r="S31" i="16"/>
  <c r="R31" i="16"/>
  <c r="Q31" i="16"/>
  <c r="P31" i="16"/>
  <c r="O31" i="16"/>
  <c r="N31" i="16"/>
  <c r="V30" i="16"/>
  <c r="U30" i="16"/>
  <c r="S30" i="16"/>
  <c r="S32" i="16" s="1"/>
  <c r="R30" i="16"/>
  <c r="Q30" i="16"/>
  <c r="P30" i="16"/>
  <c r="O30" i="16"/>
  <c r="O8" i="16"/>
  <c r="P8" i="16"/>
  <c r="Q8" i="16"/>
  <c r="R8" i="16"/>
  <c r="S8" i="16"/>
  <c r="T8" i="16"/>
  <c r="U8" i="16"/>
  <c r="V8" i="16"/>
  <c r="N8" i="16"/>
  <c r="Z8" i="16" s="1"/>
  <c r="O7" i="16"/>
  <c r="P7" i="16"/>
  <c r="Q7" i="16"/>
  <c r="R7" i="16"/>
  <c r="S7" i="16"/>
  <c r="T7" i="16"/>
  <c r="U7" i="16"/>
  <c r="V7" i="16"/>
  <c r="N7" i="16"/>
  <c r="C15" i="16"/>
  <c r="D15" i="16"/>
  <c r="E15" i="16"/>
  <c r="F15" i="16"/>
  <c r="G15" i="16"/>
  <c r="H15" i="16"/>
  <c r="I15" i="16"/>
  <c r="J15" i="16"/>
  <c r="B15" i="16"/>
  <c r="C84" i="16"/>
  <c r="D84" i="16"/>
  <c r="E84" i="16"/>
  <c r="F84" i="16"/>
  <c r="G84" i="16"/>
  <c r="H84" i="16"/>
  <c r="I84" i="16"/>
  <c r="J84" i="16"/>
  <c r="B84" i="16"/>
  <c r="C61" i="16"/>
  <c r="D61" i="16"/>
  <c r="E61" i="16"/>
  <c r="F61" i="16"/>
  <c r="G61" i="16"/>
  <c r="H61" i="16"/>
  <c r="I61" i="16"/>
  <c r="J61" i="16"/>
  <c r="B61" i="16"/>
  <c r="AE73" i="15"/>
  <c r="AS102" i="15"/>
  <c r="AT100" i="15" s="1"/>
  <c r="BG100" i="15" s="1"/>
  <c r="CA100" i="15" s="1"/>
  <c r="AP102" i="15"/>
  <c r="AQ98" i="15" s="1"/>
  <c r="BF98" i="15" s="1"/>
  <c r="BZ95" i="15" s="1"/>
  <c r="AM102" i="15"/>
  <c r="AN98" i="15" s="1"/>
  <c r="BE98" i="15" s="1"/>
  <c r="BY95" i="15" s="1"/>
  <c r="AJ102" i="15"/>
  <c r="AK101" i="15" s="1"/>
  <c r="BC101" i="15" s="1"/>
  <c r="BW101" i="15" s="1"/>
  <c r="AG102" i="15"/>
  <c r="AH98" i="15" s="1"/>
  <c r="BB98" i="15" s="1"/>
  <c r="BV95" i="15" s="1"/>
  <c r="AD102" i="15"/>
  <c r="AE100" i="15" s="1"/>
  <c r="BA100" i="15" s="1"/>
  <c r="BU100" i="15" s="1"/>
  <c r="AA102" i="15"/>
  <c r="AB100" i="15" s="1"/>
  <c r="AY100" i="15" s="1"/>
  <c r="BS100" i="15" s="1"/>
  <c r="X102" i="15"/>
  <c r="Y99" i="15" s="1"/>
  <c r="U102" i="15"/>
  <c r="V100" i="15" s="1"/>
  <c r="CU101" i="15"/>
  <c r="CT101" i="15"/>
  <c r="CS101" i="15"/>
  <c r="CQ101" i="15"/>
  <c r="CP101" i="15"/>
  <c r="CO101" i="15"/>
  <c r="CM101" i="15"/>
  <c r="CL101" i="15"/>
  <c r="CK101" i="15"/>
  <c r="BX101" i="15"/>
  <c r="BT101" i="15"/>
  <c r="AB101" i="15"/>
  <c r="AY101" i="15" s="1"/>
  <c r="BS101" i="15" s="1"/>
  <c r="CU100" i="15"/>
  <c r="CT100" i="15"/>
  <c r="CS100" i="15"/>
  <c r="CQ100" i="15"/>
  <c r="CP100" i="15"/>
  <c r="CO100" i="15"/>
  <c r="CM100" i="15"/>
  <c r="CL100" i="15"/>
  <c r="CK100" i="15"/>
  <c r="BX100" i="15"/>
  <c r="BT100" i="15"/>
  <c r="AW100" i="15"/>
  <c r="BQ100" i="15" s="1"/>
  <c r="AQ100" i="15"/>
  <c r="BF100" i="15" s="1"/>
  <c r="BZ100" i="15" s="1"/>
  <c r="AN100" i="15"/>
  <c r="BE100" i="15" s="1"/>
  <c r="BY100" i="15" s="1"/>
  <c r="Y100" i="15"/>
  <c r="AX100" i="15" s="1"/>
  <c r="BR100" i="15" s="1"/>
  <c r="CU99" i="15"/>
  <c r="CT99" i="15"/>
  <c r="CS99" i="15"/>
  <c r="CQ99" i="15"/>
  <c r="CP99" i="15"/>
  <c r="CO99" i="15"/>
  <c r="CM99" i="15"/>
  <c r="CL99" i="15"/>
  <c r="CK99" i="15"/>
  <c r="BX99" i="15"/>
  <c r="BT99" i="15"/>
  <c r="AX99" i="15"/>
  <c r="BR99" i="15" s="1"/>
  <c r="AB99" i="15"/>
  <c r="AY99" i="15" s="1"/>
  <c r="BS99" i="15" s="1"/>
  <c r="CU98" i="15"/>
  <c r="CT98" i="15"/>
  <c r="CS98" i="15"/>
  <c r="CQ98" i="15"/>
  <c r="CP98" i="15"/>
  <c r="CO98" i="15"/>
  <c r="CM98" i="15"/>
  <c r="CL98" i="15"/>
  <c r="CK98" i="15"/>
  <c r="BX98" i="15"/>
  <c r="BT98" i="15"/>
  <c r="AT98" i="15"/>
  <c r="BG98" i="15" s="1"/>
  <c r="CA95" i="15" s="1"/>
  <c r="AE98" i="15"/>
  <c r="BA98" i="15" s="1"/>
  <c r="BU95" i="15" s="1"/>
  <c r="AB98" i="15"/>
  <c r="AY98" i="15" s="1"/>
  <c r="BS95" i="15" s="1"/>
  <c r="Y98" i="15"/>
  <c r="AX98" i="15" s="1"/>
  <c r="BR95" i="15" s="1"/>
  <c r="V98" i="15"/>
  <c r="AW98" i="15" s="1"/>
  <c r="BQ95" i="15" s="1"/>
  <c r="CU97" i="15"/>
  <c r="CT97" i="15"/>
  <c r="CS97" i="15"/>
  <c r="CQ97" i="15"/>
  <c r="CP97" i="15"/>
  <c r="CO97" i="15"/>
  <c r="CM97" i="15"/>
  <c r="CL97" i="15"/>
  <c r="CK97" i="15"/>
  <c r="BX97" i="15"/>
  <c r="BT97" i="15"/>
  <c r="AY97" i="15"/>
  <c r="BS98" i="15" s="1"/>
  <c r="AQ97" i="15"/>
  <c r="BF97" i="15" s="1"/>
  <c r="BZ98" i="15" s="1"/>
  <c r="AB97" i="15"/>
  <c r="Y97" i="15"/>
  <c r="AX97" i="15" s="1"/>
  <c r="BR98" i="15" s="1"/>
  <c r="CU96" i="15"/>
  <c r="CT96" i="15"/>
  <c r="CS96" i="15"/>
  <c r="CQ96" i="15"/>
  <c r="CP96" i="15"/>
  <c r="CO96" i="15"/>
  <c r="CM96" i="15"/>
  <c r="CL96" i="15"/>
  <c r="CK96" i="15"/>
  <c r="BX96" i="15"/>
  <c r="BT96" i="15"/>
  <c r="BS96" i="15"/>
  <c r="CU95" i="15"/>
  <c r="CT95" i="15"/>
  <c r="CS95" i="15"/>
  <c r="CQ95" i="15"/>
  <c r="CP95" i="15"/>
  <c r="CO95" i="15"/>
  <c r="CM95" i="15"/>
  <c r="CL95" i="15"/>
  <c r="CK95" i="15"/>
  <c r="BX95" i="15"/>
  <c r="BT95" i="15"/>
  <c r="AY95" i="15"/>
  <c r="BS94" i="15" s="1"/>
  <c r="AQ95" i="15"/>
  <c r="BF95" i="15" s="1"/>
  <c r="BZ94" i="15" s="1"/>
  <c r="AB95" i="15"/>
  <c r="CU94" i="15"/>
  <c r="CT94" i="15"/>
  <c r="CS94" i="15"/>
  <c r="CQ94" i="15"/>
  <c r="CQ102" i="15" s="1"/>
  <c r="CP94" i="15"/>
  <c r="CO94" i="15"/>
  <c r="CM94" i="15"/>
  <c r="CL94" i="15"/>
  <c r="CK94" i="15"/>
  <c r="BX94" i="15"/>
  <c r="BT94" i="15"/>
  <c r="AK94" i="15"/>
  <c r="BC94" i="15" s="1"/>
  <c r="BW96" i="15" s="1"/>
  <c r="AB94" i="15"/>
  <c r="AY94" i="15" s="1"/>
  <c r="CU93" i="15"/>
  <c r="CT93" i="15"/>
  <c r="CS93" i="15"/>
  <c r="CQ93" i="15"/>
  <c r="CP93" i="15"/>
  <c r="CO93" i="15"/>
  <c r="CM93" i="15"/>
  <c r="CL93" i="15"/>
  <c r="CK93" i="15"/>
  <c r="BX93" i="15"/>
  <c r="BT93" i="15"/>
  <c r="AY93" i="15"/>
  <c r="AB93" i="15"/>
  <c r="Y93" i="15"/>
  <c r="AS82" i="15"/>
  <c r="AP82" i="15"/>
  <c r="AQ79" i="15" s="1"/>
  <c r="AM82" i="15"/>
  <c r="AN76" i="15" s="1"/>
  <c r="BE76" i="15" s="1"/>
  <c r="BY77" i="15" s="1"/>
  <c r="AJ82" i="15"/>
  <c r="AK78" i="15" s="1"/>
  <c r="BC78" i="15" s="1"/>
  <c r="BW75" i="15" s="1"/>
  <c r="AG82" i="15"/>
  <c r="AH80" i="15" s="1"/>
  <c r="BB80" i="15" s="1"/>
  <c r="BV80" i="15" s="1"/>
  <c r="AD82" i="15"/>
  <c r="AA82" i="15"/>
  <c r="X82" i="15"/>
  <c r="U82" i="15"/>
  <c r="CU81" i="15"/>
  <c r="CT81" i="15"/>
  <c r="CS81" i="15"/>
  <c r="CQ81" i="15"/>
  <c r="CP81" i="15"/>
  <c r="CO81" i="15"/>
  <c r="CM81" i="15"/>
  <c r="CL81" i="15"/>
  <c r="CK81" i="15"/>
  <c r="BX81" i="15"/>
  <c r="BT81" i="15"/>
  <c r="CU80" i="15"/>
  <c r="CT80" i="15"/>
  <c r="CS80" i="15"/>
  <c r="CQ80" i="15"/>
  <c r="CP80" i="15"/>
  <c r="CO80" i="15"/>
  <c r="CM80" i="15"/>
  <c r="CL80" i="15"/>
  <c r="CK80" i="15"/>
  <c r="BX80" i="15"/>
  <c r="BT80" i="15"/>
  <c r="AQ80" i="15"/>
  <c r="BF80" i="15" s="1"/>
  <c r="BZ80" i="15" s="1"/>
  <c r="CU79" i="15"/>
  <c r="CT79" i="15"/>
  <c r="CS79" i="15"/>
  <c r="CQ79" i="15"/>
  <c r="CP79" i="15"/>
  <c r="CO79" i="15"/>
  <c r="CM79" i="15"/>
  <c r="CL79" i="15"/>
  <c r="CK79" i="15"/>
  <c r="BX79" i="15"/>
  <c r="BT79" i="15"/>
  <c r="BF79" i="15"/>
  <c r="BZ79" i="15" s="1"/>
  <c r="AN79" i="15"/>
  <c r="BE79" i="15" s="1"/>
  <c r="BY79" i="15" s="1"/>
  <c r="AK79" i="15"/>
  <c r="BC79" i="15" s="1"/>
  <c r="BW79" i="15" s="1"/>
  <c r="CU78" i="15"/>
  <c r="CT78" i="15"/>
  <c r="CS78" i="15"/>
  <c r="CQ78" i="15"/>
  <c r="CP78" i="15"/>
  <c r="CO78" i="15"/>
  <c r="CM78" i="15"/>
  <c r="CL78" i="15"/>
  <c r="CK78" i="15"/>
  <c r="BX78" i="15"/>
  <c r="BT78" i="15"/>
  <c r="CU77" i="15"/>
  <c r="CT77" i="15"/>
  <c r="CS77" i="15"/>
  <c r="CQ77" i="15"/>
  <c r="CP77" i="15"/>
  <c r="CO77" i="15"/>
  <c r="CM77" i="15"/>
  <c r="CL77" i="15"/>
  <c r="CK77" i="15"/>
  <c r="BX77" i="15"/>
  <c r="BT77" i="15"/>
  <c r="AH77" i="15"/>
  <c r="BB77" i="15" s="1"/>
  <c r="BV78" i="15" s="1"/>
  <c r="AB77" i="15"/>
  <c r="AY77" i="15" s="1"/>
  <c r="BS78" i="15" s="1"/>
  <c r="Y77" i="15"/>
  <c r="AX77" i="15" s="1"/>
  <c r="BR78" i="15" s="1"/>
  <c r="CU76" i="15"/>
  <c r="CT76" i="15"/>
  <c r="CS76" i="15"/>
  <c r="CQ76" i="15"/>
  <c r="CP76" i="15"/>
  <c r="CO76" i="15"/>
  <c r="CM76" i="15"/>
  <c r="CL76" i="15"/>
  <c r="CK76" i="15"/>
  <c r="BX76" i="15"/>
  <c r="BT76" i="15"/>
  <c r="AB76" i="15"/>
  <c r="AY76" i="15" s="1"/>
  <c r="BS77" i="15" s="1"/>
  <c r="Y76" i="15"/>
  <c r="AX76" i="15" s="1"/>
  <c r="BR77" i="15" s="1"/>
  <c r="CU75" i="15"/>
  <c r="CT75" i="15"/>
  <c r="CS75" i="15"/>
  <c r="CQ75" i="15"/>
  <c r="CP75" i="15"/>
  <c r="CO75" i="15"/>
  <c r="CM75" i="15"/>
  <c r="CL75" i="15"/>
  <c r="CK75" i="15"/>
  <c r="BX75" i="15"/>
  <c r="BT75" i="15"/>
  <c r="AN75" i="15"/>
  <c r="BE75" i="15" s="1"/>
  <c r="BY74" i="15" s="1"/>
  <c r="Y75" i="15"/>
  <c r="AX75" i="15" s="1"/>
  <c r="BR74" i="15" s="1"/>
  <c r="V75" i="15"/>
  <c r="AW75" i="15" s="1"/>
  <c r="BQ74" i="15" s="1"/>
  <c r="CU74" i="15"/>
  <c r="CT74" i="15"/>
  <c r="CS74" i="15"/>
  <c r="CQ74" i="15"/>
  <c r="CP74" i="15"/>
  <c r="CO74" i="15"/>
  <c r="CM74" i="15"/>
  <c r="CL74" i="15"/>
  <c r="CK74" i="15"/>
  <c r="BX74" i="15"/>
  <c r="BT74" i="15"/>
  <c r="AH74" i="15"/>
  <c r="BB74" i="15" s="1"/>
  <c r="AB74" i="15"/>
  <c r="AY74" i="15" s="1"/>
  <c r="BS76" i="15" s="1"/>
  <c r="V74" i="15"/>
  <c r="AW74" i="15" s="1"/>
  <c r="BQ76" i="15" s="1"/>
  <c r="CU73" i="15"/>
  <c r="CT73" i="15"/>
  <c r="CS73" i="15"/>
  <c r="CQ73" i="15"/>
  <c r="CP73" i="15"/>
  <c r="CO73" i="15"/>
  <c r="CM73" i="15"/>
  <c r="CL73" i="15"/>
  <c r="CK73" i="15"/>
  <c r="BX73" i="15"/>
  <c r="BT73" i="15"/>
  <c r="AB73" i="15"/>
  <c r="AS63" i="15"/>
  <c r="AT57" i="15" s="1"/>
  <c r="BG57" i="15" s="1"/>
  <c r="CA58" i="15" s="1"/>
  <c r="AP63" i="15"/>
  <c r="AQ61" i="15" s="1"/>
  <c r="BF61" i="15" s="1"/>
  <c r="BZ61" i="15" s="1"/>
  <c r="AM63" i="15"/>
  <c r="AN62" i="15" s="1"/>
  <c r="BE62" i="15" s="1"/>
  <c r="BY62" i="15" s="1"/>
  <c r="AJ63" i="15"/>
  <c r="AK60" i="15" s="1"/>
  <c r="BC60" i="15" s="1"/>
  <c r="BW60" i="15" s="1"/>
  <c r="AG63" i="15"/>
  <c r="AH59" i="15" s="1"/>
  <c r="BB59" i="15" s="1"/>
  <c r="BV56" i="15" s="1"/>
  <c r="AD63" i="15"/>
  <c r="AE55" i="15" s="1"/>
  <c r="BA55" i="15" s="1"/>
  <c r="BU57" i="15" s="1"/>
  <c r="AA63" i="15"/>
  <c r="AB54" i="15" s="1"/>
  <c r="X63" i="15"/>
  <c r="Y56" i="15" s="1"/>
  <c r="AX56" i="15" s="1"/>
  <c r="BR55" i="15" s="1"/>
  <c r="U63" i="15"/>
  <c r="V58" i="15" s="1"/>
  <c r="AW58" i="15" s="1"/>
  <c r="BQ59" i="15" s="1"/>
  <c r="CU62" i="15"/>
  <c r="CT62" i="15"/>
  <c r="CS62" i="15"/>
  <c r="CQ62" i="15"/>
  <c r="CP62" i="15"/>
  <c r="CO62" i="15"/>
  <c r="CM62" i="15"/>
  <c r="CL62" i="15"/>
  <c r="CK62" i="15"/>
  <c r="BX62" i="15"/>
  <c r="BT62" i="15"/>
  <c r="AK62" i="15"/>
  <c r="BC62" i="15" s="1"/>
  <c r="BW62" i="15" s="1"/>
  <c r="V62" i="15"/>
  <c r="AW62" i="15" s="1"/>
  <c r="BQ62" i="15" s="1"/>
  <c r="CU61" i="15"/>
  <c r="CT61" i="15"/>
  <c r="CS61" i="15"/>
  <c r="CQ61" i="15"/>
  <c r="CP61" i="15"/>
  <c r="CO61" i="15"/>
  <c r="CM61" i="15"/>
  <c r="CL61" i="15"/>
  <c r="CK61" i="15"/>
  <c r="BX61" i="15"/>
  <c r="BT61" i="15"/>
  <c r="AK61" i="15"/>
  <c r="BC61" i="15" s="1"/>
  <c r="BW61" i="15" s="1"/>
  <c r="AH61" i="15"/>
  <c r="BB61" i="15" s="1"/>
  <c r="BV61" i="15" s="1"/>
  <c r="AE61" i="15"/>
  <c r="BA61" i="15" s="1"/>
  <c r="BU61" i="15" s="1"/>
  <c r="V61" i="15"/>
  <c r="AW61" i="15" s="1"/>
  <c r="BQ61" i="15" s="1"/>
  <c r="CU60" i="15"/>
  <c r="CT60" i="15"/>
  <c r="CS60" i="15"/>
  <c r="CQ60" i="15"/>
  <c r="CP60" i="15"/>
  <c r="CO60" i="15"/>
  <c r="CM60" i="15"/>
  <c r="CL60" i="15"/>
  <c r="CK60" i="15"/>
  <c r="BX60" i="15"/>
  <c r="BT60" i="15"/>
  <c r="AH60" i="15"/>
  <c r="BB60" i="15" s="1"/>
  <c r="BV60" i="15" s="1"/>
  <c r="CU59" i="15"/>
  <c r="CT59" i="15"/>
  <c r="CS59" i="15"/>
  <c r="CQ59" i="15"/>
  <c r="CP59" i="15"/>
  <c r="CO59" i="15"/>
  <c r="CM59" i="15"/>
  <c r="CL59" i="15"/>
  <c r="CK59" i="15"/>
  <c r="BX59" i="15"/>
  <c r="BT59" i="15"/>
  <c r="CU58" i="15"/>
  <c r="CT58" i="15"/>
  <c r="CS58" i="15"/>
  <c r="CQ58" i="15"/>
  <c r="CP58" i="15"/>
  <c r="CO58" i="15"/>
  <c r="CM58" i="15"/>
  <c r="CL58" i="15"/>
  <c r="CK58" i="15"/>
  <c r="BX58" i="15"/>
  <c r="BT58" i="15"/>
  <c r="AQ58" i="15"/>
  <c r="BF58" i="15" s="1"/>
  <c r="BZ59" i="15" s="1"/>
  <c r="AK58" i="15"/>
  <c r="BC58" i="15" s="1"/>
  <c r="BW59" i="15" s="1"/>
  <c r="CU57" i="15"/>
  <c r="CT57" i="15"/>
  <c r="CS57" i="15"/>
  <c r="CQ57" i="15"/>
  <c r="CP57" i="15"/>
  <c r="CO57" i="15"/>
  <c r="CM57" i="15"/>
  <c r="CL57" i="15"/>
  <c r="CK57" i="15"/>
  <c r="BX57" i="15"/>
  <c r="BT57" i="15"/>
  <c r="BB57" i="15"/>
  <c r="BV58" i="15" s="1"/>
  <c r="AQ57" i="15"/>
  <c r="BF57" i="15" s="1"/>
  <c r="BZ58" i="15" s="1"/>
  <c r="AK57" i="15"/>
  <c r="BC57" i="15" s="1"/>
  <c r="BW58" i="15" s="1"/>
  <c r="AH57" i="15"/>
  <c r="AE57" i="15"/>
  <c r="BA57" i="15" s="1"/>
  <c r="BU58" i="15" s="1"/>
  <c r="CU56" i="15"/>
  <c r="CT56" i="15"/>
  <c r="CS56" i="15"/>
  <c r="CQ56" i="15"/>
  <c r="CP56" i="15"/>
  <c r="CO56" i="15"/>
  <c r="CM56" i="15"/>
  <c r="CL56" i="15"/>
  <c r="CK56" i="15"/>
  <c r="BX56" i="15"/>
  <c r="BT56" i="15"/>
  <c r="AQ56" i="15"/>
  <c r="BF56" i="15" s="1"/>
  <c r="BZ55" i="15" s="1"/>
  <c r="AK56" i="15"/>
  <c r="BC56" i="15" s="1"/>
  <c r="BW55" i="15" s="1"/>
  <c r="AE56" i="15"/>
  <c r="BA56" i="15" s="1"/>
  <c r="BU55" i="15" s="1"/>
  <c r="CU55" i="15"/>
  <c r="CT55" i="15"/>
  <c r="CS55" i="15"/>
  <c r="CQ55" i="15"/>
  <c r="CP55" i="15"/>
  <c r="CO55" i="15"/>
  <c r="CM55" i="15"/>
  <c r="CL55" i="15"/>
  <c r="CK55" i="15"/>
  <c r="BX55" i="15"/>
  <c r="BT55" i="15"/>
  <c r="AQ55" i="15"/>
  <c r="AH55" i="15"/>
  <c r="BB55" i="15" s="1"/>
  <c r="BV57" i="15" s="1"/>
  <c r="CU54" i="15"/>
  <c r="CT54" i="15"/>
  <c r="CS54" i="15"/>
  <c r="CQ54" i="15"/>
  <c r="CP54" i="15"/>
  <c r="CO54" i="15"/>
  <c r="CM54" i="15"/>
  <c r="CL54" i="15"/>
  <c r="CK54" i="15"/>
  <c r="BX54" i="15"/>
  <c r="BT54" i="15"/>
  <c r="AQ54" i="15"/>
  <c r="BF54" i="15" s="1"/>
  <c r="BZ54" i="15" s="1"/>
  <c r="AK54" i="15"/>
  <c r="AS43" i="15"/>
  <c r="AT42" i="15" s="1"/>
  <c r="BG42" i="15" s="1"/>
  <c r="CA42" i="15" s="1"/>
  <c r="AP43" i="15"/>
  <c r="AQ42" i="15" s="1"/>
  <c r="BF42" i="15" s="1"/>
  <c r="BZ42" i="15" s="1"/>
  <c r="AM43" i="15"/>
  <c r="AN42" i="15" s="1"/>
  <c r="BE42" i="15" s="1"/>
  <c r="BY42" i="15" s="1"/>
  <c r="AJ43" i="15"/>
  <c r="AK42" i="15" s="1"/>
  <c r="BC42" i="15" s="1"/>
  <c r="BW42" i="15" s="1"/>
  <c r="AG43" i="15"/>
  <c r="AH37" i="15" s="1"/>
  <c r="BB37" i="15" s="1"/>
  <c r="BV38" i="15" s="1"/>
  <c r="AD43" i="15"/>
  <c r="AE41" i="15" s="1"/>
  <c r="BA41" i="15" s="1"/>
  <c r="BU41" i="15" s="1"/>
  <c r="AA43" i="15"/>
  <c r="AB40" i="15" s="1"/>
  <c r="AY40" i="15" s="1"/>
  <c r="BS40" i="15" s="1"/>
  <c r="X43" i="15"/>
  <c r="Y35" i="15" s="1"/>
  <c r="AX35" i="15" s="1"/>
  <c r="BR37" i="15" s="1"/>
  <c r="U43" i="15"/>
  <c r="CU42" i="15"/>
  <c r="CT42" i="15"/>
  <c r="CS42" i="15"/>
  <c r="CQ42" i="15"/>
  <c r="CP42" i="15"/>
  <c r="CO42" i="15"/>
  <c r="CM42" i="15"/>
  <c r="CL42" i="15"/>
  <c r="CK42" i="15"/>
  <c r="BX42" i="15"/>
  <c r="BT42" i="15"/>
  <c r="CU41" i="15"/>
  <c r="CT41" i="15"/>
  <c r="CS41" i="15"/>
  <c r="CQ41" i="15"/>
  <c r="CP41" i="15"/>
  <c r="CO41" i="15"/>
  <c r="CM41" i="15"/>
  <c r="CL41" i="15"/>
  <c r="CK41" i="15"/>
  <c r="BX41" i="15"/>
  <c r="BT41" i="15"/>
  <c r="AN41" i="15"/>
  <c r="BE41" i="15" s="1"/>
  <c r="BY41" i="15" s="1"/>
  <c r="AK41" i="15"/>
  <c r="BC41" i="15" s="1"/>
  <c r="BW41" i="15" s="1"/>
  <c r="CU40" i="15"/>
  <c r="CT40" i="15"/>
  <c r="CS40" i="15"/>
  <c r="CQ40" i="15"/>
  <c r="CP40" i="15"/>
  <c r="CO40" i="15"/>
  <c r="CM40" i="15"/>
  <c r="CL40" i="15"/>
  <c r="CK40" i="15"/>
  <c r="BX40" i="15"/>
  <c r="BT40" i="15"/>
  <c r="V40" i="15"/>
  <c r="AW40" i="15" s="1"/>
  <c r="BQ40" i="15" s="1"/>
  <c r="CU39" i="15"/>
  <c r="CT39" i="15"/>
  <c r="CS39" i="15"/>
  <c r="CQ39" i="15"/>
  <c r="CP39" i="15"/>
  <c r="CO39" i="15"/>
  <c r="CM39" i="15"/>
  <c r="CL39" i="15"/>
  <c r="CK39" i="15"/>
  <c r="BX39" i="15"/>
  <c r="BT39" i="15"/>
  <c r="Y39" i="15"/>
  <c r="AX39" i="15" s="1"/>
  <c r="BR36" i="15" s="1"/>
  <c r="CU38" i="15"/>
  <c r="CT38" i="15"/>
  <c r="CS38" i="15"/>
  <c r="CQ38" i="15"/>
  <c r="CP38" i="15"/>
  <c r="CO38" i="15"/>
  <c r="CM38" i="15"/>
  <c r="CL38" i="15"/>
  <c r="CK38" i="15"/>
  <c r="BX38" i="15"/>
  <c r="BT38" i="15"/>
  <c r="AQ38" i="15"/>
  <c r="BF38" i="15" s="1"/>
  <c r="BZ39" i="15" s="1"/>
  <c r="V38" i="15"/>
  <c r="AW38" i="15" s="1"/>
  <c r="BQ39" i="15" s="1"/>
  <c r="Q38" i="15"/>
  <c r="I38" i="15"/>
  <c r="CU37" i="15"/>
  <c r="CT37" i="15"/>
  <c r="CS37" i="15"/>
  <c r="CQ37" i="15"/>
  <c r="CP37" i="15"/>
  <c r="CO37" i="15"/>
  <c r="CM37" i="15"/>
  <c r="CL37" i="15"/>
  <c r="CK37" i="15"/>
  <c r="BX37" i="15"/>
  <c r="BT37" i="15"/>
  <c r="Y37" i="15"/>
  <c r="AX37" i="15" s="1"/>
  <c r="BR38" i="15" s="1"/>
  <c r="CU36" i="15"/>
  <c r="CT36" i="15"/>
  <c r="CS36" i="15"/>
  <c r="CQ36" i="15"/>
  <c r="CP36" i="15"/>
  <c r="CO36" i="15"/>
  <c r="CM36" i="15"/>
  <c r="CL36" i="15"/>
  <c r="CK36" i="15"/>
  <c r="BX36" i="15"/>
  <c r="BT36" i="15"/>
  <c r="Y36" i="15"/>
  <c r="AX36" i="15" s="1"/>
  <c r="BR35" i="15" s="1"/>
  <c r="V36" i="15"/>
  <c r="AW36" i="15" s="1"/>
  <c r="BQ35" i="15" s="1"/>
  <c r="P36" i="15"/>
  <c r="CU35" i="15"/>
  <c r="CT35" i="15"/>
  <c r="CS35" i="15"/>
  <c r="CQ35" i="15"/>
  <c r="CP35" i="15"/>
  <c r="CO35" i="15"/>
  <c r="CM35" i="15"/>
  <c r="CL35" i="15"/>
  <c r="CK35" i="15"/>
  <c r="BX35" i="15"/>
  <c r="BT35" i="15"/>
  <c r="V35" i="15"/>
  <c r="AW35" i="15" s="1"/>
  <c r="BQ37" i="15" s="1"/>
  <c r="Q35" i="15"/>
  <c r="L35" i="15"/>
  <c r="CU34" i="15"/>
  <c r="CT34" i="15"/>
  <c r="CS34" i="15"/>
  <c r="CQ34" i="15"/>
  <c r="CP34" i="15"/>
  <c r="CO34" i="15"/>
  <c r="CM34" i="15"/>
  <c r="CL34" i="15"/>
  <c r="CL43" i="15" s="1"/>
  <c r="CK34" i="15"/>
  <c r="BX34" i="15"/>
  <c r="BT34" i="15"/>
  <c r="AB34" i="15"/>
  <c r="AY34" i="15" s="1"/>
  <c r="BS34" i="15" s="1"/>
  <c r="V34" i="15"/>
  <c r="I27" i="15"/>
  <c r="O26" i="15"/>
  <c r="J26" i="15"/>
  <c r="M23" i="15"/>
  <c r="L23" i="15"/>
  <c r="N22" i="15"/>
  <c r="O21" i="15"/>
  <c r="Q16" i="15"/>
  <c r="Q27" i="15" s="1"/>
  <c r="P16" i="15"/>
  <c r="P27" i="15" s="1"/>
  <c r="O16" i="15"/>
  <c r="N16" i="15"/>
  <c r="M16" i="15"/>
  <c r="M38" i="15" s="1"/>
  <c r="L16" i="15"/>
  <c r="L27" i="15" s="1"/>
  <c r="K16" i="15"/>
  <c r="J16" i="15"/>
  <c r="I16" i="15"/>
  <c r="Q15" i="15"/>
  <c r="P15" i="15"/>
  <c r="P26" i="15" s="1"/>
  <c r="O15" i="15"/>
  <c r="N15" i="15"/>
  <c r="M15" i="15"/>
  <c r="L15" i="15"/>
  <c r="L37" i="15" s="1"/>
  <c r="K15" i="15"/>
  <c r="K37" i="15" s="1"/>
  <c r="J15" i="15"/>
  <c r="J37" i="15" s="1"/>
  <c r="I15" i="15"/>
  <c r="I37" i="15" s="1"/>
  <c r="Q14" i="15"/>
  <c r="P14" i="15"/>
  <c r="O14" i="15"/>
  <c r="O25" i="15" s="1"/>
  <c r="N14" i="15"/>
  <c r="M14" i="15"/>
  <c r="M36" i="15" s="1"/>
  <c r="L14" i="15"/>
  <c r="K14" i="15"/>
  <c r="K36" i="15" s="1"/>
  <c r="J14" i="15"/>
  <c r="I14" i="15"/>
  <c r="I36" i="15" s="1"/>
  <c r="Q13" i="15"/>
  <c r="P13" i="15"/>
  <c r="P24" i="15" s="1"/>
  <c r="O13" i="15"/>
  <c r="O35" i="15" s="1"/>
  <c r="N13" i="15"/>
  <c r="N24" i="15" s="1"/>
  <c r="M13" i="15"/>
  <c r="L13" i="15"/>
  <c r="L24" i="15" s="1"/>
  <c r="K13" i="15"/>
  <c r="K24" i="15" s="1"/>
  <c r="J13" i="15"/>
  <c r="I13" i="15"/>
  <c r="Q12" i="15"/>
  <c r="P12" i="15"/>
  <c r="O12" i="15"/>
  <c r="O23" i="15" s="1"/>
  <c r="N12" i="15"/>
  <c r="N34" i="15" s="1"/>
  <c r="M12" i="15"/>
  <c r="M34" i="15" s="1"/>
  <c r="L12" i="15"/>
  <c r="L34" i="15" s="1"/>
  <c r="K12" i="15"/>
  <c r="K34" i="15" s="1"/>
  <c r="J12" i="15"/>
  <c r="I12" i="15"/>
  <c r="Q11" i="15"/>
  <c r="P11" i="15"/>
  <c r="P22" i="15" s="1"/>
  <c r="O11" i="15"/>
  <c r="O33" i="15" s="1"/>
  <c r="N11" i="15"/>
  <c r="N33" i="15" s="1"/>
  <c r="M11" i="15"/>
  <c r="M22" i="15" s="1"/>
  <c r="L11" i="15"/>
  <c r="L22" i="15" s="1"/>
  <c r="K11" i="15"/>
  <c r="K22" i="15" s="1"/>
  <c r="J11" i="15"/>
  <c r="I11" i="15"/>
  <c r="Q10" i="15"/>
  <c r="Q21" i="15" s="1"/>
  <c r="P10" i="15"/>
  <c r="P32" i="15" s="1"/>
  <c r="O10" i="15"/>
  <c r="O32" i="15" s="1"/>
  <c r="N10" i="15"/>
  <c r="N21" i="15" s="1"/>
  <c r="M10" i="15"/>
  <c r="M32" i="15" s="1"/>
  <c r="L10" i="15"/>
  <c r="L21" i="15" s="1"/>
  <c r="K10" i="15"/>
  <c r="K21" i="15" s="1"/>
  <c r="J10" i="15"/>
  <c r="I10" i="15"/>
  <c r="I21" i="15" s="1"/>
  <c r="R91" i="16" l="1"/>
  <c r="Z85" i="16"/>
  <c r="AA85" i="16"/>
  <c r="R68" i="16"/>
  <c r="Z62" i="16"/>
  <c r="U68" i="16"/>
  <c r="N45" i="16"/>
  <c r="AA40" i="16"/>
  <c r="AA7" i="16"/>
  <c r="T78" i="16"/>
  <c r="AA8" i="16"/>
  <c r="Z7" i="16"/>
  <c r="S55" i="16"/>
  <c r="Q78" i="16"/>
  <c r="N78" i="16"/>
  <c r="Z17" i="16"/>
  <c r="Z77" i="16"/>
  <c r="Z53" i="16"/>
  <c r="AA53" i="16"/>
  <c r="U55" i="16"/>
  <c r="O9" i="16"/>
  <c r="N55" i="16"/>
  <c r="V55" i="16"/>
  <c r="R78" i="16"/>
  <c r="Z76" i="16"/>
  <c r="V78" i="16"/>
  <c r="AA54" i="16"/>
  <c r="AA17" i="16"/>
  <c r="AA18" i="16"/>
  <c r="U78" i="16"/>
  <c r="R32" i="16"/>
  <c r="AA31" i="16"/>
  <c r="Z30" i="16"/>
  <c r="N32" i="16"/>
  <c r="V32" i="16"/>
  <c r="U32" i="16"/>
  <c r="P32" i="16"/>
  <c r="AA30" i="16"/>
  <c r="AA77" i="16"/>
  <c r="O78" i="16"/>
  <c r="AA76" i="16"/>
  <c r="Z54" i="16"/>
  <c r="T55" i="16"/>
  <c r="O55" i="16"/>
  <c r="Z31" i="16"/>
  <c r="T32" i="16"/>
  <c r="O32" i="16"/>
  <c r="Q32" i="16"/>
  <c r="R9" i="16"/>
  <c r="P9" i="16"/>
  <c r="N9" i="16"/>
  <c r="U9" i="16"/>
  <c r="Q9" i="16"/>
  <c r="V9" i="16"/>
  <c r="T9" i="16"/>
  <c r="S9" i="16"/>
  <c r="L26" i="15"/>
  <c r="AN34" i="15"/>
  <c r="L32" i="15"/>
  <c r="AQ34" i="15"/>
  <c r="BF34" i="15" s="1"/>
  <c r="BZ34" i="15" s="1"/>
  <c r="AQ35" i="15"/>
  <c r="BF35" i="15" s="1"/>
  <c r="BZ37" i="15" s="1"/>
  <c r="AN40" i="15"/>
  <c r="BE40" i="15" s="1"/>
  <c r="BY40" i="15" s="1"/>
  <c r="L33" i="15"/>
  <c r="CT43" i="15"/>
  <c r="AH36" i="15"/>
  <c r="BB36" i="15" s="1"/>
  <c r="BV35" i="15" s="1"/>
  <c r="AN37" i="15"/>
  <c r="BE37" i="15" s="1"/>
  <c r="BY38" i="15" s="1"/>
  <c r="AK38" i="15"/>
  <c r="BC38" i="15" s="1"/>
  <c r="BW39" i="15" s="1"/>
  <c r="AK39" i="15"/>
  <c r="BC39" i="15" s="1"/>
  <c r="BW36" i="15" s="1"/>
  <c r="Y54" i="15"/>
  <c r="AX54" i="15" s="1"/>
  <c r="BR54" i="15" s="1"/>
  <c r="V55" i="15"/>
  <c r="AW55" i="15" s="1"/>
  <c r="BQ57" i="15" s="1"/>
  <c r="Y58" i="15"/>
  <c r="AX58" i="15" s="1"/>
  <c r="BR59" i="15" s="1"/>
  <c r="AB59" i="15"/>
  <c r="AY59" i="15" s="1"/>
  <c r="BS56" i="15" s="1"/>
  <c r="AK77" i="15"/>
  <c r="BC77" i="15" s="1"/>
  <c r="BW78" i="15" s="1"/>
  <c r="AK80" i="15"/>
  <c r="BC80" i="15" s="1"/>
  <c r="BW80" i="15" s="1"/>
  <c r="AQ81" i="15"/>
  <c r="BF81" i="15" s="1"/>
  <c r="BZ81" i="15" s="1"/>
  <c r="AE93" i="15"/>
  <c r="AE102" i="15" s="1"/>
  <c r="AK95" i="15"/>
  <c r="BC95" i="15" s="1"/>
  <c r="BW94" i="15" s="1"/>
  <c r="AE96" i="15"/>
  <c r="BA96" i="15" s="1"/>
  <c r="BU97" i="15" s="1"/>
  <c r="AE97" i="15"/>
  <c r="BA97" i="15" s="1"/>
  <c r="BU98" i="15" s="1"/>
  <c r="AE99" i="15"/>
  <c r="BA99" i="15" s="1"/>
  <c r="BU99" i="15" s="1"/>
  <c r="AH100" i="15"/>
  <c r="BB100" i="15" s="1"/>
  <c r="BV100" i="15" s="1"/>
  <c r="M25" i="15"/>
  <c r="AN36" i="15"/>
  <c r="BE36" i="15" s="1"/>
  <c r="BY35" i="15" s="1"/>
  <c r="AN38" i="15"/>
  <c r="BE38" i="15" s="1"/>
  <c r="BY39" i="15" s="1"/>
  <c r="AN39" i="15"/>
  <c r="BE39" i="15" s="1"/>
  <c r="BY36" i="15" s="1"/>
  <c r="AQ59" i="15"/>
  <c r="BF59" i="15" s="1"/>
  <c r="BZ56" i="15" s="1"/>
  <c r="AN77" i="15"/>
  <c r="BE77" i="15" s="1"/>
  <c r="BY78" i="15" s="1"/>
  <c r="AN80" i="15"/>
  <c r="BE80" i="15" s="1"/>
  <c r="BY80" i="15" s="1"/>
  <c r="AT93" i="15"/>
  <c r="BG93" i="15" s="1"/>
  <c r="AE94" i="15"/>
  <c r="BA94" i="15" s="1"/>
  <c r="BU96" i="15" s="1"/>
  <c r="AN95" i="15"/>
  <c r="BE95" i="15" s="1"/>
  <c r="BY94" i="15" s="1"/>
  <c r="AH96" i="15"/>
  <c r="BB96" i="15" s="1"/>
  <c r="BV97" i="15" s="1"/>
  <c r="AN97" i="15"/>
  <c r="BE97" i="15" s="1"/>
  <c r="BY98" i="15" s="1"/>
  <c r="AQ99" i="15"/>
  <c r="BF99" i="15" s="1"/>
  <c r="BZ99" i="15" s="1"/>
  <c r="AK100" i="15"/>
  <c r="BC100" i="15" s="1"/>
  <c r="BW100" i="15" s="1"/>
  <c r="Y101" i="15"/>
  <c r="AX101" i="15" s="1"/>
  <c r="BR101" i="15" s="1"/>
  <c r="AE101" i="15"/>
  <c r="BA101" i="15" s="1"/>
  <c r="BU101" i="15" s="1"/>
  <c r="AH34" i="15"/>
  <c r="BB34" i="15" s="1"/>
  <c r="BV34" i="15" s="1"/>
  <c r="AK35" i="15"/>
  <c r="AK76" i="15"/>
  <c r="BC76" i="15" s="1"/>
  <c r="BW77" i="15" s="1"/>
  <c r="CS63" i="15"/>
  <c r="AK74" i="15"/>
  <c r="BC74" i="15" s="1"/>
  <c r="BW76" i="15" s="1"/>
  <c r="V57" i="15"/>
  <c r="AW57" i="15" s="1"/>
  <c r="BQ58" i="15" s="1"/>
  <c r="V59" i="15"/>
  <c r="AW59" i="15" s="1"/>
  <c r="BQ56" i="15" s="1"/>
  <c r="AQ60" i="15"/>
  <c r="BF60" i="15" s="1"/>
  <c r="BZ60" i="15" s="1"/>
  <c r="AQ62" i="15"/>
  <c r="BF62" i="15" s="1"/>
  <c r="BZ62" i="15" s="1"/>
  <c r="AN73" i="15"/>
  <c r="BE73" i="15" s="1"/>
  <c r="AN74" i="15"/>
  <c r="BE74" i="15" s="1"/>
  <c r="BY76" i="15" s="1"/>
  <c r="AQ76" i="15"/>
  <c r="BF76" i="15" s="1"/>
  <c r="BZ77" i="15" s="1"/>
  <c r="AN78" i="15"/>
  <c r="BE78" i="15" s="1"/>
  <c r="BY75" i="15" s="1"/>
  <c r="AK81" i="15"/>
  <c r="BC81" i="15" s="1"/>
  <c r="BW81" i="15" s="1"/>
  <c r="AT35" i="15"/>
  <c r="BG35" i="15" s="1"/>
  <c r="CA37" i="15" s="1"/>
  <c r="CQ43" i="15"/>
  <c r="AB36" i="15"/>
  <c r="AY36" i="15" s="1"/>
  <c r="BS35" i="15" s="1"/>
  <c r="AB37" i="15"/>
  <c r="AY37" i="15" s="1"/>
  <c r="BS38" i="15" s="1"/>
  <c r="AH38" i="15"/>
  <c r="BB38" i="15" s="1"/>
  <c r="BV39" i="15" s="1"/>
  <c r="V54" i="15"/>
  <c r="AW54" i="15" s="1"/>
  <c r="BQ54" i="15" s="1"/>
  <c r="Y59" i="15"/>
  <c r="AX59" i="15" s="1"/>
  <c r="BR56" i="15" s="1"/>
  <c r="AQ74" i="15"/>
  <c r="BF74" i="15" s="1"/>
  <c r="BZ76" i="15" s="1"/>
  <c r="AN81" i="15"/>
  <c r="BE81" i="15" s="1"/>
  <c r="BY81" i="15" s="1"/>
  <c r="Y94" i="15"/>
  <c r="AX94" i="15" s="1"/>
  <c r="BR96" i="15" s="1"/>
  <c r="AE95" i="15"/>
  <c r="BA95" i="15" s="1"/>
  <c r="BU94" i="15" s="1"/>
  <c r="Y96" i="15"/>
  <c r="AX96" i="15" s="1"/>
  <c r="BR97" i="15" s="1"/>
  <c r="CU43" i="15"/>
  <c r="AE37" i="15"/>
  <c r="BA37" i="15" s="1"/>
  <c r="BU38" i="15" s="1"/>
  <c r="AB39" i="15"/>
  <c r="AY39" i="15" s="1"/>
  <c r="BS36" i="15" s="1"/>
  <c r="Y40" i="15"/>
  <c r="AX40" i="15" s="1"/>
  <c r="BR40" i="15" s="1"/>
  <c r="Y38" i="15"/>
  <c r="AX38" i="15" s="1"/>
  <c r="BR39" i="15" s="1"/>
  <c r="CS82" i="15"/>
  <c r="N32" i="15"/>
  <c r="AB35" i="15"/>
  <c r="AY35" i="15" s="1"/>
  <c r="BS37" i="15" s="1"/>
  <c r="AB38" i="15"/>
  <c r="AY38" i="15" s="1"/>
  <c r="BS39" i="15" s="1"/>
  <c r="Y41" i="15"/>
  <c r="AX41" i="15" s="1"/>
  <c r="BR41" i="15" s="1"/>
  <c r="Y55" i="15"/>
  <c r="AX55" i="15" s="1"/>
  <c r="BR57" i="15" s="1"/>
  <c r="CT63" i="15"/>
  <c r="AT58" i="15"/>
  <c r="BG58" i="15" s="1"/>
  <c r="CA59" i="15" s="1"/>
  <c r="AB58" i="15"/>
  <c r="AY58" i="15" s="1"/>
  <c r="BS59" i="15" s="1"/>
  <c r="AB56" i="15"/>
  <c r="AY56" i="15" s="1"/>
  <c r="BS55" i="15" s="1"/>
  <c r="AB62" i="15"/>
  <c r="AY62" i="15" s="1"/>
  <c r="BS62" i="15" s="1"/>
  <c r="AB60" i="15"/>
  <c r="AY60" i="15" s="1"/>
  <c r="BS60" i="15" s="1"/>
  <c r="Y80" i="15"/>
  <c r="AX80" i="15" s="1"/>
  <c r="BR80" i="15" s="1"/>
  <c r="Y81" i="15"/>
  <c r="AX81" i="15" s="1"/>
  <c r="BR81" i="15" s="1"/>
  <c r="Y79" i="15"/>
  <c r="AX79" i="15" s="1"/>
  <c r="BR79" i="15" s="1"/>
  <c r="Y74" i="15"/>
  <c r="AX74" i="15" s="1"/>
  <c r="BR76" i="15" s="1"/>
  <c r="Y34" i="15"/>
  <c r="AX34" i="15" s="1"/>
  <c r="AE38" i="15"/>
  <c r="BA38" i="15" s="1"/>
  <c r="BU39" i="15" s="1"/>
  <c r="AB41" i="15"/>
  <c r="AY41" i="15" s="1"/>
  <c r="BS41" i="15" s="1"/>
  <c r="Y42" i="15"/>
  <c r="AX42" i="15" s="1"/>
  <c r="BR42" i="15" s="1"/>
  <c r="AQ41" i="15"/>
  <c r="BF41" i="15" s="1"/>
  <c r="BZ41" i="15" s="1"/>
  <c r="AQ39" i="15"/>
  <c r="BF39" i="15" s="1"/>
  <c r="BZ36" i="15" s="1"/>
  <c r="AQ40" i="15"/>
  <c r="BF40" i="15" s="1"/>
  <c r="BZ40" i="15" s="1"/>
  <c r="AQ37" i="15"/>
  <c r="BF37" i="15" s="1"/>
  <c r="BZ38" i="15" s="1"/>
  <c r="AT54" i="15"/>
  <c r="BG54" i="15" s="1"/>
  <c r="AB55" i="15"/>
  <c r="AY55" i="15" s="1"/>
  <c r="BS57" i="15" s="1"/>
  <c r="CK63" i="15"/>
  <c r="CU63" i="15"/>
  <c r="AE62" i="15"/>
  <c r="BA62" i="15" s="1"/>
  <c r="BU62" i="15" s="1"/>
  <c r="AE60" i="15"/>
  <c r="BA60" i="15" s="1"/>
  <c r="BU60" i="15" s="1"/>
  <c r="AE59" i="15"/>
  <c r="BA59" i="15" s="1"/>
  <c r="BU56" i="15" s="1"/>
  <c r="AE54" i="15"/>
  <c r="AE58" i="15"/>
  <c r="BA58" i="15" s="1"/>
  <c r="BU59" i="15" s="1"/>
  <c r="Y73" i="15"/>
  <c r="Y78" i="15"/>
  <c r="AX78" i="15" s="1"/>
  <c r="BR75" i="15" s="1"/>
  <c r="AB78" i="15"/>
  <c r="AY78" i="15" s="1"/>
  <c r="BS75" i="15" s="1"/>
  <c r="AB75" i="15"/>
  <c r="AY75" i="15" s="1"/>
  <c r="BS74" i="15" s="1"/>
  <c r="AB80" i="15"/>
  <c r="AY80" i="15" s="1"/>
  <c r="BS80" i="15" s="1"/>
  <c r="AB81" i="15"/>
  <c r="AY81" i="15" s="1"/>
  <c r="BS81" i="15" s="1"/>
  <c r="AB79" i="15"/>
  <c r="AY79" i="15" s="1"/>
  <c r="BS79" i="15" s="1"/>
  <c r="CL102" i="15"/>
  <c r="CP43" i="15"/>
  <c r="AE78" i="15"/>
  <c r="BA78" i="15" s="1"/>
  <c r="BU75" i="15" s="1"/>
  <c r="AE76" i="15"/>
  <c r="BA76" i="15" s="1"/>
  <c r="BU77" i="15" s="1"/>
  <c r="AH76" i="15"/>
  <c r="BB76" i="15" s="1"/>
  <c r="BV77" i="15" s="1"/>
  <c r="AH73" i="15"/>
  <c r="BB73" i="15" s="1"/>
  <c r="BV73" i="15" s="1"/>
  <c r="AH81" i="15"/>
  <c r="BB81" i="15" s="1"/>
  <c r="BV81" i="15" s="1"/>
  <c r="AH79" i="15"/>
  <c r="BB79" i="15" s="1"/>
  <c r="BV79" i="15" s="1"/>
  <c r="K23" i="15"/>
  <c r="M33" i="15"/>
  <c r="J27" i="15"/>
  <c r="J38" i="15"/>
  <c r="CK43" i="15"/>
  <c r="AE39" i="15"/>
  <c r="BA39" i="15" s="1"/>
  <c r="BU36" i="15" s="1"/>
  <c r="AE36" i="15"/>
  <c r="BA36" i="15" s="1"/>
  <c r="BU35" i="15" s="1"/>
  <c r="AE34" i="15"/>
  <c r="BA34" i="15" s="1"/>
  <c r="AE42" i="15"/>
  <c r="BA42" i="15" s="1"/>
  <c r="BU42" i="15" s="1"/>
  <c r="AE40" i="15"/>
  <c r="BA40" i="15" s="1"/>
  <c r="BU40" i="15" s="1"/>
  <c r="AE35" i="15"/>
  <c r="BA35" i="15" s="1"/>
  <c r="BU37" i="15" s="1"/>
  <c r="CL82" i="15"/>
  <c r="CT82" i="15"/>
  <c r="AN93" i="15"/>
  <c r="BE93" i="15" s="1"/>
  <c r="CK102" i="15"/>
  <c r="CU102" i="15"/>
  <c r="AQ96" i="15"/>
  <c r="BF96" i="15" s="1"/>
  <c r="BZ97" i="15" s="1"/>
  <c r="AK99" i="15"/>
  <c r="BC99" i="15" s="1"/>
  <c r="BW99" i="15" s="1"/>
  <c r="AQ101" i="15"/>
  <c r="BF101" i="15" s="1"/>
  <c r="BZ101" i="15" s="1"/>
  <c r="K25" i="15"/>
  <c r="AK34" i="15"/>
  <c r="BC34" i="15" s="1"/>
  <c r="BW34" i="15" s="1"/>
  <c r="AK36" i="15"/>
  <c r="BC36" i="15" s="1"/>
  <c r="BW35" i="15" s="1"/>
  <c r="AH56" i="15"/>
  <c r="BB56" i="15" s="1"/>
  <c r="BV55" i="15" s="1"/>
  <c r="AQ73" i="15"/>
  <c r="CM82" i="15"/>
  <c r="AQ75" i="15"/>
  <c r="BF75" i="15" s="1"/>
  <c r="BZ74" i="15" s="1"/>
  <c r="AQ78" i="15"/>
  <c r="BF78" i="15" s="1"/>
  <c r="BZ75" i="15" s="1"/>
  <c r="AQ93" i="15"/>
  <c r="BF93" i="15" s="1"/>
  <c r="V94" i="15"/>
  <c r="AW94" i="15" s="1"/>
  <c r="BQ96" i="15" s="1"/>
  <c r="CT102" i="15"/>
  <c r="AN99" i="15"/>
  <c r="BE99" i="15" s="1"/>
  <c r="BY99" i="15" s="1"/>
  <c r="CS102" i="15"/>
  <c r="AQ94" i="15"/>
  <c r="BF94" i="15" s="1"/>
  <c r="BZ96" i="15" s="1"/>
  <c r="AK96" i="15"/>
  <c r="BC96" i="15" s="1"/>
  <c r="BW97" i="15" s="1"/>
  <c r="AK98" i="15"/>
  <c r="BC98" i="15" s="1"/>
  <c r="BW95" i="15" s="1"/>
  <c r="AK37" i="15"/>
  <c r="BC37" i="15" s="1"/>
  <c r="BW38" i="15" s="1"/>
  <c r="AK40" i="15"/>
  <c r="BC40" i="15" s="1"/>
  <c r="BW40" i="15" s="1"/>
  <c r="AH54" i="15"/>
  <c r="BB54" i="15" s="1"/>
  <c r="BV54" i="15" s="1"/>
  <c r="AK73" i="15"/>
  <c r="BC73" i="15" s="1"/>
  <c r="AK75" i="15"/>
  <c r="BC75" i="15" s="1"/>
  <c r="BW74" i="15" s="1"/>
  <c r="CP82" i="15"/>
  <c r="AQ77" i="15"/>
  <c r="BF77" i="15" s="1"/>
  <c r="BZ78" i="15" s="1"/>
  <c r="AT94" i="15"/>
  <c r="BG94" i="15" s="1"/>
  <c r="CA96" i="15" s="1"/>
  <c r="AN96" i="15"/>
  <c r="BE96" i="15" s="1"/>
  <c r="BY97" i="15" s="1"/>
  <c r="AN101" i="15"/>
  <c r="BE101" i="15" s="1"/>
  <c r="BY101" i="15" s="1"/>
  <c r="Q36" i="15"/>
  <c r="CM43" i="15"/>
  <c r="N37" i="15"/>
  <c r="AH41" i="15"/>
  <c r="BB41" i="15" s="1"/>
  <c r="BV41" i="15" s="1"/>
  <c r="AH39" i="15"/>
  <c r="BB39" i="15" s="1"/>
  <c r="BV36" i="15" s="1"/>
  <c r="Q34" i="15"/>
  <c r="K35" i="15"/>
  <c r="P37" i="15"/>
  <c r="Q22" i="15"/>
  <c r="Q26" i="15"/>
  <c r="V39" i="15"/>
  <c r="AW39" i="15" s="1"/>
  <c r="BQ36" i="15" s="1"/>
  <c r="V41" i="15"/>
  <c r="AW41" i="15" s="1"/>
  <c r="BQ41" i="15" s="1"/>
  <c r="V37" i="15"/>
  <c r="AW37" i="15" s="1"/>
  <c r="BQ38" i="15" s="1"/>
  <c r="CQ82" i="15"/>
  <c r="P21" i="15"/>
  <c r="O22" i="15"/>
  <c r="N23" i="15"/>
  <c r="M24" i="15"/>
  <c r="L25" i="15"/>
  <c r="K26" i="15"/>
  <c r="I22" i="15"/>
  <c r="I23" i="15"/>
  <c r="I24" i="15"/>
  <c r="I25" i="15"/>
  <c r="I26" i="15"/>
  <c r="J32" i="15"/>
  <c r="J33" i="15"/>
  <c r="J34" i="15"/>
  <c r="AW34" i="15"/>
  <c r="M35" i="15"/>
  <c r="AH35" i="15"/>
  <c r="BB35" i="15" s="1"/>
  <c r="BV37" i="15" s="1"/>
  <c r="O24" i="15"/>
  <c r="O27" i="15"/>
  <c r="P34" i="15"/>
  <c r="BE34" i="15"/>
  <c r="J35" i="15"/>
  <c r="AT36" i="15"/>
  <c r="BG36" i="15" s="1"/>
  <c r="CA35" i="15" s="1"/>
  <c r="O38" i="15"/>
  <c r="AT40" i="15"/>
  <c r="BG40" i="15" s="1"/>
  <c r="CA40" i="15" s="1"/>
  <c r="P23" i="15"/>
  <c r="P25" i="15"/>
  <c r="Q33" i="15"/>
  <c r="CO43" i="15"/>
  <c r="Q23" i="15"/>
  <c r="Q24" i="15"/>
  <c r="Q25" i="15"/>
  <c r="I33" i="15"/>
  <c r="I34" i="15"/>
  <c r="AT34" i="15"/>
  <c r="J36" i="15"/>
  <c r="Q37" i="15"/>
  <c r="AT38" i="15"/>
  <c r="BG38" i="15" s="1"/>
  <c r="CA39" i="15" s="1"/>
  <c r="I32" i="15"/>
  <c r="Q32" i="15"/>
  <c r="P33" i="15"/>
  <c r="O34" i="15"/>
  <c r="K38" i="15"/>
  <c r="J21" i="15"/>
  <c r="J22" i="15"/>
  <c r="J23" i="15"/>
  <c r="J24" i="15"/>
  <c r="J25" i="15"/>
  <c r="K27" i="15"/>
  <c r="K32" i="15"/>
  <c r="K33" i="15"/>
  <c r="CS43" i="15"/>
  <c r="N35" i="15"/>
  <c r="BC35" i="15"/>
  <c r="BW37" i="15" s="1"/>
  <c r="L36" i="15"/>
  <c r="AH40" i="15"/>
  <c r="BB40" i="15" s="1"/>
  <c r="BV40" i="15" s="1"/>
  <c r="V42" i="15"/>
  <c r="AW42" i="15" s="1"/>
  <c r="BQ42" i="15" s="1"/>
  <c r="CQ63" i="15"/>
  <c r="BY73" i="15"/>
  <c r="BY82" i="15" s="1"/>
  <c r="BV76" i="15"/>
  <c r="AT80" i="15"/>
  <c r="BG80" i="15" s="1"/>
  <c r="CA80" i="15" s="1"/>
  <c r="AT73" i="15"/>
  <c r="AT81" i="15"/>
  <c r="BG81" i="15" s="1"/>
  <c r="CA81" i="15" s="1"/>
  <c r="AT79" i="15"/>
  <c r="BG79" i="15" s="1"/>
  <c r="CA79" i="15" s="1"/>
  <c r="AT77" i="15"/>
  <c r="BG77" i="15" s="1"/>
  <c r="CA78" i="15" s="1"/>
  <c r="AT78" i="15"/>
  <c r="BG78" i="15" s="1"/>
  <c r="CA75" i="15" s="1"/>
  <c r="AT76" i="15"/>
  <c r="BG76" i="15" s="1"/>
  <c r="CA77" i="15" s="1"/>
  <c r="AT75" i="15"/>
  <c r="BG75" i="15" s="1"/>
  <c r="CA74" i="15" s="1"/>
  <c r="AT74" i="15"/>
  <c r="BG74" i="15" s="1"/>
  <c r="CA76" i="15" s="1"/>
  <c r="BS93" i="15"/>
  <c r="P35" i="15"/>
  <c r="M26" i="15"/>
  <c r="M27" i="15"/>
  <c r="L38" i="15"/>
  <c r="AT39" i="15"/>
  <c r="BG39" i="15" s="1"/>
  <c r="CA36" i="15" s="1"/>
  <c r="AT41" i="15"/>
  <c r="BG41" i="15" s="1"/>
  <c r="CA41" i="15" s="1"/>
  <c r="AT37" i="15"/>
  <c r="BG37" i="15" s="1"/>
  <c r="CA38" i="15" s="1"/>
  <c r="O37" i="15"/>
  <c r="M21" i="15"/>
  <c r="N25" i="15"/>
  <c r="N26" i="15"/>
  <c r="N27" i="15"/>
  <c r="I35" i="15"/>
  <c r="O36" i="15"/>
  <c r="M37" i="15"/>
  <c r="N38" i="15"/>
  <c r="AH42" i="15"/>
  <c r="BB42" i="15" s="1"/>
  <c r="BV42" i="15" s="1"/>
  <c r="N36" i="15"/>
  <c r="P38" i="15"/>
  <c r="CM63" i="15"/>
  <c r="AY54" i="15"/>
  <c r="AN35" i="15"/>
  <c r="BE35" i="15" s="1"/>
  <c r="BY37" i="15" s="1"/>
  <c r="AQ36" i="15"/>
  <c r="BF36" i="15" s="1"/>
  <c r="BZ35" i="15" s="1"/>
  <c r="BC54" i="15"/>
  <c r="AK59" i="15"/>
  <c r="BC59" i="15" s="1"/>
  <c r="BW56" i="15" s="1"/>
  <c r="AK55" i="15"/>
  <c r="BC55" i="15" s="1"/>
  <c r="BW57" i="15" s="1"/>
  <c r="V80" i="15"/>
  <c r="AW80" i="15" s="1"/>
  <c r="BQ80" i="15" s="1"/>
  <c r="V81" i="15"/>
  <c r="AW81" i="15" s="1"/>
  <c r="BQ81" i="15" s="1"/>
  <c r="V79" i="15"/>
  <c r="AW79" i="15" s="1"/>
  <c r="BQ79" i="15" s="1"/>
  <c r="V78" i="15"/>
  <c r="AW78" i="15" s="1"/>
  <c r="BQ75" i="15" s="1"/>
  <c r="V77" i="15"/>
  <c r="AW77" i="15" s="1"/>
  <c r="BQ78" i="15" s="1"/>
  <c r="V73" i="15"/>
  <c r="V76" i="15"/>
  <c r="AW76" i="15" s="1"/>
  <c r="BQ77" i="15" s="1"/>
  <c r="AB42" i="15"/>
  <c r="AY42" i="15" s="1"/>
  <c r="BS42" i="15" s="1"/>
  <c r="AK82" i="15"/>
  <c r="CK82" i="15"/>
  <c r="CU82" i="15"/>
  <c r="CL63" i="15"/>
  <c r="Y61" i="15"/>
  <c r="AX61" i="15" s="1"/>
  <c r="BR61" i="15" s="1"/>
  <c r="Y57" i="15"/>
  <c r="AX57" i="15" s="1"/>
  <c r="BR58" i="15" s="1"/>
  <c r="AN59" i="15"/>
  <c r="BE59" i="15" s="1"/>
  <c r="BY56" i="15" s="1"/>
  <c r="AN55" i="15"/>
  <c r="BE55" i="15" s="1"/>
  <c r="BY57" i="15" s="1"/>
  <c r="AN60" i="15"/>
  <c r="BE60" i="15" s="1"/>
  <c r="BY60" i="15" s="1"/>
  <c r="AN58" i="15"/>
  <c r="BE58" i="15" s="1"/>
  <c r="BY59" i="15" s="1"/>
  <c r="AN57" i="15"/>
  <c r="BE57" i="15" s="1"/>
  <c r="BY58" i="15" s="1"/>
  <c r="AN56" i="15"/>
  <c r="BE56" i="15" s="1"/>
  <c r="BY55" i="15" s="1"/>
  <c r="AN54" i="15"/>
  <c r="CO63" i="15"/>
  <c r="BF55" i="15"/>
  <c r="AB61" i="15"/>
  <c r="AY61" i="15" s="1"/>
  <c r="BS61" i="15" s="1"/>
  <c r="AB57" i="15"/>
  <c r="AY57" i="15" s="1"/>
  <c r="BS58" i="15" s="1"/>
  <c r="CO82" i="15"/>
  <c r="AE81" i="15"/>
  <c r="BA81" i="15" s="1"/>
  <c r="BU81" i="15" s="1"/>
  <c r="AE77" i="15"/>
  <c r="BA77" i="15" s="1"/>
  <c r="BU78" i="15" s="1"/>
  <c r="AE74" i="15"/>
  <c r="BA74" i="15" s="1"/>
  <c r="BU76" i="15" s="1"/>
  <c r="AE75" i="15"/>
  <c r="BA75" i="15" s="1"/>
  <c r="BU74" i="15" s="1"/>
  <c r="AE80" i="15"/>
  <c r="BA80" i="15" s="1"/>
  <c r="BU80" i="15" s="1"/>
  <c r="AE79" i="15"/>
  <c r="BA79" i="15" s="1"/>
  <c r="BU79" i="15" s="1"/>
  <c r="CP63" i="15"/>
  <c r="Y60" i="15"/>
  <c r="AX60" i="15" s="1"/>
  <c r="BR60" i="15" s="1"/>
  <c r="AN61" i="15"/>
  <c r="BE61" i="15" s="1"/>
  <c r="BY61" i="15" s="1"/>
  <c r="Y62" i="15"/>
  <c r="AX62" i="15" s="1"/>
  <c r="BR62" i="15" s="1"/>
  <c r="AT60" i="15"/>
  <c r="BG60" i="15" s="1"/>
  <c r="CA60" i="15" s="1"/>
  <c r="AT56" i="15"/>
  <c r="BG56" i="15" s="1"/>
  <c r="CA55" i="15" s="1"/>
  <c r="AT62" i="15"/>
  <c r="BG62" i="15" s="1"/>
  <c r="CA62" i="15" s="1"/>
  <c r="AT61" i="15"/>
  <c r="BG61" i="15" s="1"/>
  <c r="CA61" i="15" s="1"/>
  <c r="AT59" i="15"/>
  <c r="BG59" i="15" s="1"/>
  <c r="CA56" i="15" s="1"/>
  <c r="AT55" i="15"/>
  <c r="BG55" i="15" s="1"/>
  <c r="CA57" i="15" s="1"/>
  <c r="AY73" i="15"/>
  <c r="AH62" i="15"/>
  <c r="BB62" i="15" s="1"/>
  <c r="BV62" i="15" s="1"/>
  <c r="AH58" i="15"/>
  <c r="BB58" i="15" s="1"/>
  <c r="BV59" i="15" s="1"/>
  <c r="AX93" i="15"/>
  <c r="V60" i="15"/>
  <c r="AW60" i="15" s="1"/>
  <c r="BQ60" i="15" s="1"/>
  <c r="V56" i="15"/>
  <c r="AW56" i="15" s="1"/>
  <c r="BQ55" i="15" s="1"/>
  <c r="AH78" i="15"/>
  <c r="BB78" i="15" s="1"/>
  <c r="BV75" i="15" s="1"/>
  <c r="AH75" i="15"/>
  <c r="BY93" i="15"/>
  <c r="BA93" i="15"/>
  <c r="CA93" i="15"/>
  <c r="CM102" i="15"/>
  <c r="CO102" i="15"/>
  <c r="CP102" i="15"/>
  <c r="AH93" i="15"/>
  <c r="AN94" i="15"/>
  <c r="BE94" i="15" s="1"/>
  <c r="BY96" i="15" s="1"/>
  <c r="V95" i="15"/>
  <c r="AW95" i="15" s="1"/>
  <c r="BQ94" i="15" s="1"/>
  <c r="AT95" i="15"/>
  <c r="BG95" i="15" s="1"/>
  <c r="CA94" i="15" s="1"/>
  <c r="AB96" i="15"/>
  <c r="AH97" i="15"/>
  <c r="BB97" i="15" s="1"/>
  <c r="BV98" i="15" s="1"/>
  <c r="V99" i="15"/>
  <c r="AW99" i="15" s="1"/>
  <c r="BQ99" i="15" s="1"/>
  <c r="AT99" i="15"/>
  <c r="BG99" i="15" s="1"/>
  <c r="CA99" i="15" s="1"/>
  <c r="AH101" i="15"/>
  <c r="BB101" i="15" s="1"/>
  <c r="BV101" i="15" s="1"/>
  <c r="AK93" i="15"/>
  <c r="Y95" i="15"/>
  <c r="AX95" i="15" s="1"/>
  <c r="BR94" i="15" s="1"/>
  <c r="AK97" i="15"/>
  <c r="BC97" i="15" s="1"/>
  <c r="BW98" i="15" s="1"/>
  <c r="V93" i="15"/>
  <c r="AH95" i="15"/>
  <c r="BB95" i="15" s="1"/>
  <c r="BV94" i="15" s="1"/>
  <c r="V97" i="15"/>
  <c r="AW97" i="15" s="1"/>
  <c r="BQ98" i="15" s="1"/>
  <c r="AT97" i="15"/>
  <c r="BG97" i="15" s="1"/>
  <c r="CA98" i="15" s="1"/>
  <c r="AH99" i="15"/>
  <c r="BB99" i="15" s="1"/>
  <c r="BV99" i="15" s="1"/>
  <c r="V101" i="15"/>
  <c r="AW101" i="15" s="1"/>
  <c r="BQ101" i="15" s="1"/>
  <c r="AT101" i="15"/>
  <c r="BG101" i="15" s="1"/>
  <c r="CA101" i="15" s="1"/>
  <c r="AH94" i="15"/>
  <c r="BB94" i="15" s="1"/>
  <c r="BV96" i="15" s="1"/>
  <c r="V96" i="15"/>
  <c r="AW96" i="15" s="1"/>
  <c r="BQ97" i="15" s="1"/>
  <c r="AT96" i="15"/>
  <c r="BG96" i="15" s="1"/>
  <c r="CA97" i="15" s="1"/>
  <c r="CU137" i="14"/>
  <c r="CT137" i="14"/>
  <c r="CS137" i="14"/>
  <c r="CQ137" i="14"/>
  <c r="CP137" i="14"/>
  <c r="CO137" i="14"/>
  <c r="CM137" i="14"/>
  <c r="CL137" i="14"/>
  <c r="CK137" i="14"/>
  <c r="CU136" i="14"/>
  <c r="CT136" i="14"/>
  <c r="CS136" i="14"/>
  <c r="CQ136" i="14"/>
  <c r="CP136" i="14"/>
  <c r="CO136" i="14"/>
  <c r="CM136" i="14"/>
  <c r="CL136" i="14"/>
  <c r="CK136" i="14"/>
  <c r="CU135" i="14"/>
  <c r="CT135" i="14"/>
  <c r="CS135" i="14"/>
  <c r="CQ135" i="14"/>
  <c r="CP135" i="14"/>
  <c r="CO135" i="14"/>
  <c r="CM135" i="14"/>
  <c r="CL135" i="14"/>
  <c r="CK135" i="14"/>
  <c r="CU134" i="14"/>
  <c r="CT134" i="14"/>
  <c r="CS134" i="14"/>
  <c r="CQ134" i="14"/>
  <c r="CP134" i="14"/>
  <c r="CO134" i="14"/>
  <c r="CM134" i="14"/>
  <c r="CL134" i="14"/>
  <c r="CK134" i="14"/>
  <c r="CU133" i="14"/>
  <c r="CT133" i="14"/>
  <c r="CS133" i="14"/>
  <c r="CQ133" i="14"/>
  <c r="CP133" i="14"/>
  <c r="CO133" i="14"/>
  <c r="CM133" i="14"/>
  <c r="CL133" i="14"/>
  <c r="CK133" i="14"/>
  <c r="CU132" i="14"/>
  <c r="CT132" i="14"/>
  <c r="CS132" i="14"/>
  <c r="CQ132" i="14"/>
  <c r="CP132" i="14"/>
  <c r="CO132" i="14"/>
  <c r="CM132" i="14"/>
  <c r="CL132" i="14"/>
  <c r="CK132" i="14"/>
  <c r="CU131" i="14"/>
  <c r="CT131" i="14"/>
  <c r="CS131" i="14"/>
  <c r="CQ131" i="14"/>
  <c r="CP131" i="14"/>
  <c r="CO131" i="14"/>
  <c r="CM131" i="14"/>
  <c r="CL131" i="14"/>
  <c r="CK131" i="14"/>
  <c r="CU130" i="14"/>
  <c r="CT130" i="14"/>
  <c r="CT138" i="14" s="1"/>
  <c r="CS130" i="14"/>
  <c r="CQ130" i="14"/>
  <c r="CP130" i="14"/>
  <c r="CO130" i="14"/>
  <c r="CO138" i="14" s="1"/>
  <c r="CM130" i="14"/>
  <c r="CL130" i="14"/>
  <c r="CL138" i="14" s="1"/>
  <c r="CK130" i="14"/>
  <c r="CU129" i="14"/>
  <c r="CU138" i="14" s="1"/>
  <c r="CT129" i="14"/>
  <c r="CS129" i="14"/>
  <c r="CS138" i="14" s="1"/>
  <c r="CQ129" i="14"/>
  <c r="CQ138" i="14" s="1"/>
  <c r="CP129" i="14"/>
  <c r="CP138" i="14" s="1"/>
  <c r="CO129" i="14"/>
  <c r="CM129" i="14"/>
  <c r="CM138" i="14" s="1"/>
  <c r="CL129" i="14"/>
  <c r="CK129" i="14"/>
  <c r="CK138" i="14" s="1"/>
  <c r="CU118" i="14"/>
  <c r="CT118" i="14"/>
  <c r="CS118" i="14"/>
  <c r="CQ118" i="14"/>
  <c r="CP118" i="14"/>
  <c r="CO118" i="14"/>
  <c r="CM118" i="14"/>
  <c r="CL118" i="14"/>
  <c r="CK118" i="14"/>
  <c r="CU117" i="14"/>
  <c r="CT117" i="14"/>
  <c r="CS117" i="14"/>
  <c r="CQ117" i="14"/>
  <c r="CP117" i="14"/>
  <c r="CO117" i="14"/>
  <c r="CM117" i="14"/>
  <c r="CL117" i="14"/>
  <c r="CK117" i="14"/>
  <c r="CU116" i="14"/>
  <c r="CT116" i="14"/>
  <c r="CS116" i="14"/>
  <c r="CQ116" i="14"/>
  <c r="CP116" i="14"/>
  <c r="CO116" i="14"/>
  <c r="CM116" i="14"/>
  <c r="CL116" i="14"/>
  <c r="CK116" i="14"/>
  <c r="CU115" i="14"/>
  <c r="CT115" i="14"/>
  <c r="CS115" i="14"/>
  <c r="CQ115" i="14"/>
  <c r="CP115" i="14"/>
  <c r="CO115" i="14"/>
  <c r="CM115" i="14"/>
  <c r="CL115" i="14"/>
  <c r="CK115" i="14"/>
  <c r="CU114" i="14"/>
  <c r="CT114" i="14"/>
  <c r="CS114" i="14"/>
  <c r="CQ114" i="14"/>
  <c r="CP114" i="14"/>
  <c r="CO114" i="14"/>
  <c r="CM114" i="14"/>
  <c r="CL114" i="14"/>
  <c r="CK114" i="14"/>
  <c r="CU113" i="14"/>
  <c r="CT113" i="14"/>
  <c r="CS113" i="14"/>
  <c r="CQ113" i="14"/>
  <c r="CP113" i="14"/>
  <c r="CO113" i="14"/>
  <c r="CM113" i="14"/>
  <c r="CL113" i="14"/>
  <c r="CK113" i="14"/>
  <c r="CU112" i="14"/>
  <c r="CT112" i="14"/>
  <c r="CS112" i="14"/>
  <c r="CQ112" i="14"/>
  <c r="CP112" i="14"/>
  <c r="CO112" i="14"/>
  <c r="CM112" i="14"/>
  <c r="CL112" i="14"/>
  <c r="CK112" i="14"/>
  <c r="CU111" i="14"/>
  <c r="CT111" i="14"/>
  <c r="CS111" i="14"/>
  <c r="CQ111" i="14"/>
  <c r="CP111" i="14"/>
  <c r="CP119" i="14" s="1"/>
  <c r="CO111" i="14"/>
  <c r="CM111" i="14"/>
  <c r="CL111" i="14"/>
  <c r="CK111" i="14"/>
  <c r="CU110" i="14"/>
  <c r="CU119" i="14" s="1"/>
  <c r="CT110" i="14"/>
  <c r="CT119" i="14" s="1"/>
  <c r="CS110" i="14"/>
  <c r="CS119" i="14" s="1"/>
  <c r="CQ110" i="14"/>
  <c r="CQ119" i="14" s="1"/>
  <c r="CP110" i="14"/>
  <c r="CO110" i="14"/>
  <c r="CO119" i="14" s="1"/>
  <c r="CM110" i="14"/>
  <c r="CM119" i="14" s="1"/>
  <c r="CL110" i="14"/>
  <c r="CL119" i="14" s="1"/>
  <c r="CK110" i="14"/>
  <c r="CK119" i="14" s="1"/>
  <c r="CU99" i="14"/>
  <c r="CT99" i="14"/>
  <c r="CS99" i="14"/>
  <c r="CQ99" i="14"/>
  <c r="CP99" i="14"/>
  <c r="CO99" i="14"/>
  <c r="CM99" i="14"/>
  <c r="CL99" i="14"/>
  <c r="CK99" i="14"/>
  <c r="CU98" i="14"/>
  <c r="CT98" i="14"/>
  <c r="CS98" i="14"/>
  <c r="CQ98" i="14"/>
  <c r="CP98" i="14"/>
  <c r="CO98" i="14"/>
  <c r="CM98" i="14"/>
  <c r="CL98" i="14"/>
  <c r="CK98" i="14"/>
  <c r="CU97" i="14"/>
  <c r="CT97" i="14"/>
  <c r="CS97" i="14"/>
  <c r="CQ97" i="14"/>
  <c r="CP97" i="14"/>
  <c r="CO97" i="14"/>
  <c r="CM97" i="14"/>
  <c r="CL97" i="14"/>
  <c r="CK97" i="14"/>
  <c r="CU96" i="14"/>
  <c r="CT96" i="14"/>
  <c r="CS96" i="14"/>
  <c r="CQ96" i="14"/>
  <c r="CP96" i="14"/>
  <c r="CO96" i="14"/>
  <c r="CM96" i="14"/>
  <c r="CL96" i="14"/>
  <c r="CK96" i="14"/>
  <c r="CU95" i="14"/>
  <c r="CT95" i="14"/>
  <c r="CS95" i="14"/>
  <c r="CQ95" i="14"/>
  <c r="CP95" i="14"/>
  <c r="CO95" i="14"/>
  <c r="CM95" i="14"/>
  <c r="CL95" i="14"/>
  <c r="CK95" i="14"/>
  <c r="CU94" i="14"/>
  <c r="CT94" i="14"/>
  <c r="CS94" i="14"/>
  <c r="CQ94" i="14"/>
  <c r="CP94" i="14"/>
  <c r="CO94" i="14"/>
  <c r="CM94" i="14"/>
  <c r="CL94" i="14"/>
  <c r="CK94" i="14"/>
  <c r="CU93" i="14"/>
  <c r="CT93" i="14"/>
  <c r="CS93" i="14"/>
  <c r="CQ93" i="14"/>
  <c r="CP93" i="14"/>
  <c r="CO93" i="14"/>
  <c r="CM93" i="14"/>
  <c r="CL93" i="14"/>
  <c r="CK93" i="14"/>
  <c r="CU92" i="14"/>
  <c r="CT92" i="14"/>
  <c r="CS92" i="14"/>
  <c r="CQ92" i="14"/>
  <c r="CQ100" i="14" s="1"/>
  <c r="CP92" i="14"/>
  <c r="CO92" i="14"/>
  <c r="CO100" i="14" s="1"/>
  <c r="CM92" i="14"/>
  <c r="CL92" i="14"/>
  <c r="CK92" i="14"/>
  <c r="CU91" i="14"/>
  <c r="CU100" i="14" s="1"/>
  <c r="CT91" i="14"/>
  <c r="CT100" i="14" s="1"/>
  <c r="CS91" i="14"/>
  <c r="CS100" i="14" s="1"/>
  <c r="CQ91" i="14"/>
  <c r="CP91" i="14"/>
  <c r="CP100" i="14" s="1"/>
  <c r="CO91" i="14"/>
  <c r="CM91" i="14"/>
  <c r="CM100" i="14" s="1"/>
  <c r="CL91" i="14"/>
  <c r="CL100" i="14" s="1"/>
  <c r="CK91" i="14"/>
  <c r="CK100" i="14" s="1"/>
  <c r="CU80" i="14"/>
  <c r="CT80" i="14"/>
  <c r="CS80" i="14"/>
  <c r="CQ80" i="14"/>
  <c r="CP80" i="14"/>
  <c r="CO80" i="14"/>
  <c r="CM80" i="14"/>
  <c r="CL80" i="14"/>
  <c r="CK80" i="14"/>
  <c r="CU79" i="14"/>
  <c r="CT79" i="14"/>
  <c r="CS79" i="14"/>
  <c r="CQ79" i="14"/>
  <c r="CP79" i="14"/>
  <c r="CO79" i="14"/>
  <c r="CM79" i="14"/>
  <c r="CL79" i="14"/>
  <c r="CK79" i="14"/>
  <c r="CU78" i="14"/>
  <c r="CT78" i="14"/>
  <c r="CS78" i="14"/>
  <c r="CQ78" i="14"/>
  <c r="CP78" i="14"/>
  <c r="CO78" i="14"/>
  <c r="CM78" i="14"/>
  <c r="CL78" i="14"/>
  <c r="CK78" i="14"/>
  <c r="CU77" i="14"/>
  <c r="CT77" i="14"/>
  <c r="CS77" i="14"/>
  <c r="CQ77" i="14"/>
  <c r="CP77" i="14"/>
  <c r="CO77" i="14"/>
  <c r="CM77" i="14"/>
  <c r="CL77" i="14"/>
  <c r="CK77" i="14"/>
  <c r="CU76" i="14"/>
  <c r="CT76" i="14"/>
  <c r="CS76" i="14"/>
  <c r="CQ76" i="14"/>
  <c r="CP76" i="14"/>
  <c r="CO76" i="14"/>
  <c r="CM76" i="14"/>
  <c r="CL76" i="14"/>
  <c r="CK76" i="14"/>
  <c r="CU75" i="14"/>
  <c r="CT75" i="14"/>
  <c r="CS75" i="14"/>
  <c r="CQ75" i="14"/>
  <c r="CP75" i="14"/>
  <c r="CO75" i="14"/>
  <c r="CM75" i="14"/>
  <c r="CL75" i="14"/>
  <c r="CK75" i="14"/>
  <c r="CU74" i="14"/>
  <c r="CT74" i="14"/>
  <c r="CS74" i="14"/>
  <c r="CQ74" i="14"/>
  <c r="CP74" i="14"/>
  <c r="CO74" i="14"/>
  <c r="CM74" i="14"/>
  <c r="CL74" i="14"/>
  <c r="CK74" i="14"/>
  <c r="CU73" i="14"/>
  <c r="CT73" i="14"/>
  <c r="CS73" i="14"/>
  <c r="CQ73" i="14"/>
  <c r="CP73" i="14"/>
  <c r="CO73" i="14"/>
  <c r="CO81" i="14" s="1"/>
  <c r="CM73" i="14"/>
  <c r="CL73" i="14"/>
  <c r="CK73" i="14"/>
  <c r="CU72" i="14"/>
  <c r="CU81" i="14" s="1"/>
  <c r="CT72" i="14"/>
  <c r="CT81" i="14" s="1"/>
  <c r="CS72" i="14"/>
  <c r="CS81" i="14" s="1"/>
  <c r="CQ72" i="14"/>
  <c r="CQ81" i="14" s="1"/>
  <c r="CP72" i="14"/>
  <c r="CP81" i="14" s="1"/>
  <c r="CO72" i="14"/>
  <c r="CM72" i="14"/>
  <c r="CM81" i="14" s="1"/>
  <c r="CL72" i="14"/>
  <c r="CL81" i="14" s="1"/>
  <c r="CK72" i="14"/>
  <c r="CK81" i="14" s="1"/>
  <c r="CU61" i="14"/>
  <c r="CT61" i="14"/>
  <c r="CS61" i="14"/>
  <c r="CQ61" i="14"/>
  <c r="CP61" i="14"/>
  <c r="CO61" i="14"/>
  <c r="CM61" i="14"/>
  <c r="CL61" i="14"/>
  <c r="CK61" i="14"/>
  <c r="CU60" i="14"/>
  <c r="CT60" i="14"/>
  <c r="CS60" i="14"/>
  <c r="CQ60" i="14"/>
  <c r="CP60" i="14"/>
  <c r="CO60" i="14"/>
  <c r="CM60" i="14"/>
  <c r="CL60" i="14"/>
  <c r="CK60" i="14"/>
  <c r="CU59" i="14"/>
  <c r="CT59" i="14"/>
  <c r="CS59" i="14"/>
  <c r="CQ59" i="14"/>
  <c r="CP59" i="14"/>
  <c r="CO59" i="14"/>
  <c r="CM59" i="14"/>
  <c r="CL59" i="14"/>
  <c r="CK59" i="14"/>
  <c r="CU58" i="14"/>
  <c r="CT58" i="14"/>
  <c r="CS58" i="14"/>
  <c r="CQ58" i="14"/>
  <c r="CP58" i="14"/>
  <c r="CO58" i="14"/>
  <c r="CM58" i="14"/>
  <c r="CL58" i="14"/>
  <c r="CK58" i="14"/>
  <c r="CU57" i="14"/>
  <c r="CT57" i="14"/>
  <c r="CS57" i="14"/>
  <c r="CQ57" i="14"/>
  <c r="CP57" i="14"/>
  <c r="CO57" i="14"/>
  <c r="CM57" i="14"/>
  <c r="CL57" i="14"/>
  <c r="CK57" i="14"/>
  <c r="CU56" i="14"/>
  <c r="CT56" i="14"/>
  <c r="CS56" i="14"/>
  <c r="CQ56" i="14"/>
  <c r="CP56" i="14"/>
  <c r="CO56" i="14"/>
  <c r="CM56" i="14"/>
  <c r="CL56" i="14"/>
  <c r="CK56" i="14"/>
  <c r="CU55" i="14"/>
  <c r="CT55" i="14"/>
  <c r="CS55" i="14"/>
  <c r="CQ55" i="14"/>
  <c r="CP55" i="14"/>
  <c r="CO55" i="14"/>
  <c r="CM55" i="14"/>
  <c r="CL55" i="14"/>
  <c r="CK55" i="14"/>
  <c r="CU54" i="14"/>
  <c r="CT54" i="14"/>
  <c r="CS54" i="14"/>
  <c r="CS62" i="14" s="1"/>
  <c r="CQ54" i="14"/>
  <c r="CP54" i="14"/>
  <c r="CO54" i="14"/>
  <c r="CO62" i="14" s="1"/>
  <c r="CM54" i="14"/>
  <c r="CL54" i="14"/>
  <c r="CK54" i="14"/>
  <c r="CU53" i="14"/>
  <c r="CU62" i="14" s="1"/>
  <c r="CT53" i="14"/>
  <c r="CT62" i="14" s="1"/>
  <c r="CS53" i="14"/>
  <c r="CQ53" i="14"/>
  <c r="CQ62" i="14" s="1"/>
  <c r="CP53" i="14"/>
  <c r="CP62" i="14" s="1"/>
  <c r="CO53" i="14"/>
  <c r="CM53" i="14"/>
  <c r="CM62" i="14" s="1"/>
  <c r="CL53" i="14"/>
  <c r="CL62" i="14" s="1"/>
  <c r="CK53" i="14"/>
  <c r="CK62" i="14" s="1"/>
  <c r="CS35" i="14"/>
  <c r="CT35" i="14"/>
  <c r="CU35" i="14"/>
  <c r="CU43" i="14" s="1"/>
  <c r="CS36" i="14"/>
  <c r="CS43" i="14" s="1"/>
  <c r="CT36" i="14"/>
  <c r="CT43" i="14" s="1"/>
  <c r="CU36" i="14"/>
  <c r="CS37" i="14"/>
  <c r="CT37" i="14"/>
  <c r="CU37" i="14"/>
  <c r="CS38" i="14"/>
  <c r="CT38" i="14"/>
  <c r="CU38" i="14"/>
  <c r="CS39" i="14"/>
  <c r="CT39" i="14"/>
  <c r="CU39" i="14"/>
  <c r="CS40" i="14"/>
  <c r="CT40" i="14"/>
  <c r="CU40" i="14"/>
  <c r="CS41" i="14"/>
  <c r="CT41" i="14"/>
  <c r="CU41" i="14"/>
  <c r="CS42" i="14"/>
  <c r="CT42" i="14"/>
  <c r="CU42" i="14"/>
  <c r="CO35" i="14"/>
  <c r="CP35" i="14"/>
  <c r="CP43" i="14" s="1"/>
  <c r="CQ35" i="14"/>
  <c r="CO36" i="14"/>
  <c r="CP36" i="14"/>
  <c r="CQ36" i="14"/>
  <c r="CQ43" i="14" s="1"/>
  <c r="CO37" i="14"/>
  <c r="CP37" i="14"/>
  <c r="CQ37" i="14"/>
  <c r="CO38" i="14"/>
  <c r="CP38" i="14"/>
  <c r="CQ38" i="14"/>
  <c r="CO39" i="14"/>
  <c r="CP39" i="14"/>
  <c r="CQ39" i="14"/>
  <c r="CO40" i="14"/>
  <c r="CP40" i="14"/>
  <c r="CQ40" i="14"/>
  <c r="CO41" i="14"/>
  <c r="CP41" i="14"/>
  <c r="CQ41" i="14"/>
  <c r="CO42" i="14"/>
  <c r="CP42" i="14"/>
  <c r="CQ42" i="14"/>
  <c r="CM35" i="14"/>
  <c r="CM36" i="14"/>
  <c r="CM37" i="14"/>
  <c r="CM38" i="14"/>
  <c r="CM39" i="14"/>
  <c r="CM40" i="14"/>
  <c r="CM41" i="14"/>
  <c r="CM42" i="14"/>
  <c r="CL35" i="14"/>
  <c r="CL36" i="14"/>
  <c r="CL43" i="14" s="1"/>
  <c r="CL37" i="14"/>
  <c r="CL38" i="14"/>
  <c r="CL39" i="14"/>
  <c r="CL40" i="14"/>
  <c r="CL41" i="14"/>
  <c r="CL42" i="14"/>
  <c r="CU34" i="14"/>
  <c r="CT34" i="14"/>
  <c r="CS34" i="14"/>
  <c r="CQ34" i="14"/>
  <c r="CP34" i="14"/>
  <c r="CO34" i="14"/>
  <c r="CM34" i="14"/>
  <c r="CL34" i="14"/>
  <c r="CK35" i="14"/>
  <c r="CK36" i="14"/>
  <c r="CK43" i="14" s="1"/>
  <c r="CK37" i="14"/>
  <c r="CK38" i="14"/>
  <c r="CK39" i="14"/>
  <c r="CK40" i="14"/>
  <c r="CK41" i="14"/>
  <c r="CK42" i="14"/>
  <c r="CK34" i="14"/>
  <c r="CO43" i="14"/>
  <c r="AQ82" i="15" l="1"/>
  <c r="AN82" i="15"/>
  <c r="AQ63" i="15"/>
  <c r="BQ63" i="15"/>
  <c r="BF73" i="15"/>
  <c r="BF82" i="15" s="1"/>
  <c r="AK43" i="15"/>
  <c r="BS43" i="15"/>
  <c r="BE82" i="15"/>
  <c r="AX43" i="15"/>
  <c r="BC43" i="15"/>
  <c r="Y43" i="15"/>
  <c r="BA54" i="15"/>
  <c r="AE63" i="15"/>
  <c r="BR34" i="15"/>
  <c r="BR43" i="15" s="1"/>
  <c r="BZ43" i="15"/>
  <c r="AQ102" i="15"/>
  <c r="AB82" i="15"/>
  <c r="BW43" i="15"/>
  <c r="AX63" i="15"/>
  <c r="Y82" i="15"/>
  <c r="AX73" i="15"/>
  <c r="AB43" i="15"/>
  <c r="BV63" i="15"/>
  <c r="BV43" i="15"/>
  <c r="BB43" i="15"/>
  <c r="AE43" i="15"/>
  <c r="AW43" i="15"/>
  <c r="BQ34" i="15"/>
  <c r="BQ43" i="15" s="1"/>
  <c r="AT102" i="15"/>
  <c r="Y102" i="15"/>
  <c r="BR63" i="15"/>
  <c r="AX102" i="15"/>
  <c r="BR93" i="15"/>
  <c r="BR102" i="15" s="1"/>
  <c r="AY82" i="15"/>
  <c r="BS73" i="15"/>
  <c r="BS82" i="15" s="1"/>
  <c r="AE82" i="15"/>
  <c r="BA73" i="15"/>
  <c r="AW73" i="15"/>
  <c r="V82" i="15"/>
  <c r="BC63" i="15"/>
  <c r="BW54" i="15"/>
  <c r="BW63" i="15" s="1"/>
  <c r="BB63" i="15"/>
  <c r="AH43" i="15"/>
  <c r="Y63" i="15"/>
  <c r="BG102" i="15"/>
  <c r="CA54" i="15"/>
  <c r="CA63" i="15" s="1"/>
  <c r="BG63" i="15"/>
  <c r="BU93" i="15"/>
  <c r="BU102" i="15" s="1"/>
  <c r="BA102" i="15"/>
  <c r="AY43" i="15"/>
  <c r="V102" i="15"/>
  <c r="AW93" i="15"/>
  <c r="AY96" i="15"/>
  <c r="AB102" i="15"/>
  <c r="BE102" i="15"/>
  <c r="AN63" i="15"/>
  <c r="BE54" i="15"/>
  <c r="BW73" i="15"/>
  <c r="BW82" i="15" s="1"/>
  <c r="BC82" i="15"/>
  <c r="BS54" i="15"/>
  <c r="BS63" i="15" s="1"/>
  <c r="AY63" i="15"/>
  <c r="AT43" i="15"/>
  <c r="BG34" i="15"/>
  <c r="BY102" i="15"/>
  <c r="AB63" i="15"/>
  <c r="BU34" i="15"/>
  <c r="BU43" i="15" s="1"/>
  <c r="BA43" i="15"/>
  <c r="BG73" i="15"/>
  <c r="AT82" i="15"/>
  <c r="AQ43" i="15"/>
  <c r="BF102" i="15"/>
  <c r="BZ93" i="15"/>
  <c r="BZ102" i="15" s="1"/>
  <c r="BB75" i="15"/>
  <c r="AH82" i="15"/>
  <c r="BZ57" i="15"/>
  <c r="BZ63" i="15" s="1"/>
  <c r="BF63" i="15"/>
  <c r="V63" i="15"/>
  <c r="BY34" i="15"/>
  <c r="BY43" i="15" s="1"/>
  <c r="BE43" i="15"/>
  <c r="V43" i="15"/>
  <c r="AK102" i="15"/>
  <c r="BC93" i="15"/>
  <c r="AN102" i="15"/>
  <c r="AH63" i="15"/>
  <c r="AN43" i="15"/>
  <c r="AH102" i="15"/>
  <c r="BB93" i="15"/>
  <c r="CA102" i="15"/>
  <c r="AT63" i="15"/>
  <c r="AW63" i="15"/>
  <c r="AK63" i="15"/>
  <c r="BF43" i="15"/>
  <c r="CM43" i="14"/>
  <c r="I11" i="14"/>
  <c r="I33" i="14" s="1"/>
  <c r="AS138" i="14"/>
  <c r="AT133" i="14" s="1"/>
  <c r="BG133" i="14" s="1"/>
  <c r="CA134" i="14" s="1"/>
  <c r="AP138" i="14"/>
  <c r="AQ136" i="14" s="1"/>
  <c r="BF136" i="14" s="1"/>
  <c r="BZ136" i="14" s="1"/>
  <c r="AM138" i="14"/>
  <c r="AN136" i="14" s="1"/>
  <c r="BE136" i="14" s="1"/>
  <c r="BY136" i="14" s="1"/>
  <c r="AJ138" i="14"/>
  <c r="AK132" i="14" s="1"/>
  <c r="BC132" i="14" s="1"/>
  <c r="BW133" i="14" s="1"/>
  <c r="AG138" i="14"/>
  <c r="AH129" i="14" s="1"/>
  <c r="AD138" i="14"/>
  <c r="AE132" i="14" s="1"/>
  <c r="BA132" i="14" s="1"/>
  <c r="BU133" i="14" s="1"/>
  <c r="AA138" i="14"/>
  <c r="AB134" i="14" s="1"/>
  <c r="AY134" i="14" s="1"/>
  <c r="BS131" i="14" s="1"/>
  <c r="X138" i="14"/>
  <c r="Y135" i="14" s="1"/>
  <c r="AX135" i="14" s="1"/>
  <c r="BR135" i="14" s="1"/>
  <c r="U138" i="14"/>
  <c r="V132" i="14" s="1"/>
  <c r="AW132" i="14" s="1"/>
  <c r="BQ133" i="14" s="1"/>
  <c r="BX137" i="14"/>
  <c r="BT137" i="14"/>
  <c r="BX136" i="14"/>
  <c r="BT136" i="14"/>
  <c r="BX135" i="14"/>
  <c r="BT135" i="14"/>
  <c r="BX134" i="14"/>
  <c r="BT134" i="14"/>
  <c r="BX133" i="14"/>
  <c r="BT133" i="14"/>
  <c r="BX132" i="14"/>
  <c r="BT132" i="14"/>
  <c r="BX131" i="14"/>
  <c r="BT131" i="14"/>
  <c r="BX130" i="14"/>
  <c r="BT130" i="14"/>
  <c r="BX129" i="14"/>
  <c r="BT129" i="14"/>
  <c r="AS119" i="14"/>
  <c r="AT114" i="14" s="1"/>
  <c r="BG114" i="14" s="1"/>
  <c r="CA115" i="14" s="1"/>
  <c r="AP119" i="14"/>
  <c r="AQ117" i="14" s="1"/>
  <c r="BF117" i="14" s="1"/>
  <c r="BZ117" i="14" s="1"/>
  <c r="AM119" i="14"/>
  <c r="AN118" i="14" s="1"/>
  <c r="BE118" i="14" s="1"/>
  <c r="BY118" i="14" s="1"/>
  <c r="AJ119" i="14"/>
  <c r="AK118" i="14" s="1"/>
  <c r="BC118" i="14" s="1"/>
  <c r="BW118" i="14" s="1"/>
  <c r="AG119" i="14"/>
  <c r="AH117" i="14" s="1"/>
  <c r="BB117" i="14" s="1"/>
  <c r="BV117" i="14" s="1"/>
  <c r="AD119" i="14"/>
  <c r="AE117" i="14" s="1"/>
  <c r="BA117" i="14" s="1"/>
  <c r="BU117" i="14" s="1"/>
  <c r="AA119" i="14"/>
  <c r="AB112" i="14" s="1"/>
  <c r="AY112" i="14" s="1"/>
  <c r="BS111" i="14" s="1"/>
  <c r="X119" i="14"/>
  <c r="Y117" i="14" s="1"/>
  <c r="AX117" i="14" s="1"/>
  <c r="BR117" i="14" s="1"/>
  <c r="U119" i="14"/>
  <c r="V111" i="14" s="1"/>
  <c r="AW111" i="14" s="1"/>
  <c r="BQ113" i="14" s="1"/>
  <c r="BX118" i="14"/>
  <c r="BT118" i="14"/>
  <c r="BX117" i="14"/>
  <c r="BT117" i="14"/>
  <c r="BX116" i="14"/>
  <c r="BT116" i="14"/>
  <c r="BX115" i="14"/>
  <c r="BT115" i="14"/>
  <c r="BX114" i="14"/>
  <c r="BT114" i="14"/>
  <c r="AK114" i="14"/>
  <c r="BC114" i="14" s="1"/>
  <c r="BW115" i="14" s="1"/>
  <c r="AH114" i="14"/>
  <c r="BB114" i="14" s="1"/>
  <c r="BV115" i="14" s="1"/>
  <c r="BX113" i="14"/>
  <c r="BT113" i="14"/>
  <c r="V113" i="14"/>
  <c r="AW113" i="14" s="1"/>
  <c r="BQ114" i="14" s="1"/>
  <c r="BX112" i="14"/>
  <c r="BT112" i="14"/>
  <c r="BX111" i="14"/>
  <c r="BT111" i="14"/>
  <c r="AQ111" i="14"/>
  <c r="BF111" i="14" s="1"/>
  <c r="BZ113" i="14" s="1"/>
  <c r="BX110" i="14"/>
  <c r="BT110" i="14"/>
  <c r="V110" i="14"/>
  <c r="AS100" i="14"/>
  <c r="AT91" i="14" s="1"/>
  <c r="AP100" i="14"/>
  <c r="AQ94" i="14" s="1"/>
  <c r="BF94" i="14" s="1"/>
  <c r="BZ95" i="14" s="1"/>
  <c r="AM100" i="14"/>
  <c r="AN97" i="14" s="1"/>
  <c r="BE97" i="14" s="1"/>
  <c r="BY97" i="14" s="1"/>
  <c r="AJ100" i="14"/>
  <c r="AK98" i="14" s="1"/>
  <c r="BC98" i="14" s="1"/>
  <c r="BW98" i="14" s="1"/>
  <c r="AG100" i="14"/>
  <c r="AH96" i="14" s="1"/>
  <c r="BB96" i="14" s="1"/>
  <c r="BV93" i="14" s="1"/>
  <c r="AD100" i="14"/>
  <c r="AE99" i="14" s="1"/>
  <c r="BA99" i="14" s="1"/>
  <c r="BU99" i="14" s="1"/>
  <c r="AA100" i="14"/>
  <c r="AB91" i="14" s="1"/>
  <c r="X100" i="14"/>
  <c r="Y96" i="14" s="1"/>
  <c r="AX96" i="14" s="1"/>
  <c r="BR93" i="14" s="1"/>
  <c r="U100" i="14"/>
  <c r="BX99" i="14"/>
  <c r="BT99" i="14"/>
  <c r="BX98" i="14"/>
  <c r="BT98" i="14"/>
  <c r="BX97" i="14"/>
  <c r="BT97" i="14"/>
  <c r="BX96" i="14"/>
  <c r="BT96" i="14"/>
  <c r="BX95" i="14"/>
  <c r="BT95" i="14"/>
  <c r="BX94" i="14"/>
  <c r="BT94" i="14"/>
  <c r="AE94" i="14"/>
  <c r="BA94" i="14" s="1"/>
  <c r="BU95" i="14" s="1"/>
  <c r="V94" i="14"/>
  <c r="AW94" i="14" s="1"/>
  <c r="BQ95" i="14" s="1"/>
  <c r="BX93" i="14"/>
  <c r="BT93" i="14"/>
  <c r="BX92" i="14"/>
  <c r="BT92" i="14"/>
  <c r="BX91" i="14"/>
  <c r="BT91" i="14"/>
  <c r="V91" i="14"/>
  <c r="AS81" i="14"/>
  <c r="AP81" i="14"/>
  <c r="AQ72" i="14" s="1"/>
  <c r="BF72" i="14" s="1"/>
  <c r="AM81" i="14"/>
  <c r="AN75" i="14" s="1"/>
  <c r="BE75" i="14" s="1"/>
  <c r="BY76" i="14" s="1"/>
  <c r="AJ81" i="14"/>
  <c r="AK77" i="14" s="1"/>
  <c r="AG81" i="14"/>
  <c r="AH78" i="14" s="1"/>
  <c r="BB78" i="14" s="1"/>
  <c r="BV78" i="14" s="1"/>
  <c r="AD81" i="14"/>
  <c r="AE80" i="14" s="1"/>
  <c r="BA80" i="14" s="1"/>
  <c r="BU80" i="14" s="1"/>
  <c r="AA81" i="14"/>
  <c r="X81" i="14"/>
  <c r="Y77" i="14" s="1"/>
  <c r="AX77" i="14" s="1"/>
  <c r="BR74" i="14" s="1"/>
  <c r="U81" i="14"/>
  <c r="V78" i="14" s="1"/>
  <c r="BX80" i="14"/>
  <c r="BT80" i="14"/>
  <c r="BX79" i="14"/>
  <c r="BT79" i="14"/>
  <c r="BX78" i="14"/>
  <c r="BT78" i="14"/>
  <c r="AW78" i="14"/>
  <c r="BQ78" i="14" s="1"/>
  <c r="AQ78" i="14"/>
  <c r="BF78" i="14" s="1"/>
  <c r="BZ78" i="14" s="1"/>
  <c r="BX77" i="14"/>
  <c r="BT77" i="14"/>
  <c r="BC77" i="14"/>
  <c r="BW74" i="14" s="1"/>
  <c r="BX76" i="14"/>
  <c r="BT76" i="14"/>
  <c r="BX75" i="14"/>
  <c r="BT75" i="14"/>
  <c r="AQ75" i="14"/>
  <c r="BF75" i="14" s="1"/>
  <c r="BZ76" i="14" s="1"/>
  <c r="AH75" i="14"/>
  <c r="BB75" i="14" s="1"/>
  <c r="BV76" i="14" s="1"/>
  <c r="BX74" i="14"/>
  <c r="BT74" i="14"/>
  <c r="BX73" i="14"/>
  <c r="BT73" i="14"/>
  <c r="BX72" i="14"/>
  <c r="BT72" i="14"/>
  <c r="AS62" i="14"/>
  <c r="AT59" i="14" s="1"/>
  <c r="BG59" i="14" s="1"/>
  <c r="CA59" i="14" s="1"/>
  <c r="AP62" i="14"/>
  <c r="AQ53" i="14" s="1"/>
  <c r="AM62" i="14"/>
  <c r="AN58" i="14" s="1"/>
  <c r="BE58" i="14" s="1"/>
  <c r="BY55" i="14" s="1"/>
  <c r="AJ62" i="14"/>
  <c r="AG62" i="14"/>
  <c r="AH61" i="14" s="1"/>
  <c r="BB61" i="14" s="1"/>
  <c r="BV61" i="14" s="1"/>
  <c r="AD62" i="14"/>
  <c r="AE53" i="14" s="1"/>
  <c r="BA53" i="14" s="1"/>
  <c r="AA62" i="14"/>
  <c r="AB59" i="14" s="1"/>
  <c r="AY59" i="14" s="1"/>
  <c r="BS59" i="14" s="1"/>
  <c r="X62" i="14"/>
  <c r="Y60" i="14" s="1"/>
  <c r="AX60" i="14" s="1"/>
  <c r="BR60" i="14" s="1"/>
  <c r="U62" i="14"/>
  <c r="V59" i="14" s="1"/>
  <c r="AW59" i="14" s="1"/>
  <c r="BQ59" i="14" s="1"/>
  <c r="BX61" i="14"/>
  <c r="BT61" i="14"/>
  <c r="BX60" i="14"/>
  <c r="BT60" i="14"/>
  <c r="BX59" i="14"/>
  <c r="BT59" i="14"/>
  <c r="BX58" i="14"/>
  <c r="BT58" i="14"/>
  <c r="BX57" i="14"/>
  <c r="BT57" i="14"/>
  <c r="BX56" i="14"/>
  <c r="BT56" i="14"/>
  <c r="BX55" i="14"/>
  <c r="BT55" i="14"/>
  <c r="BX54" i="14"/>
  <c r="BT54" i="14"/>
  <c r="AH54" i="14"/>
  <c r="BB54" i="14" s="1"/>
  <c r="BV56" i="14" s="1"/>
  <c r="AB54" i="14"/>
  <c r="AY54" i="14" s="1"/>
  <c r="BS56" i="14" s="1"/>
  <c r="BX53" i="14"/>
  <c r="BT53" i="14"/>
  <c r="AS43" i="14"/>
  <c r="AT39" i="14" s="1"/>
  <c r="BG39" i="14" s="1"/>
  <c r="CA36" i="14" s="1"/>
  <c r="AP43" i="14"/>
  <c r="AQ40" i="14" s="1"/>
  <c r="BF40" i="14" s="1"/>
  <c r="BZ40" i="14" s="1"/>
  <c r="AM43" i="14"/>
  <c r="AN38" i="14" s="1"/>
  <c r="BE38" i="14" s="1"/>
  <c r="BY39" i="14" s="1"/>
  <c r="AJ43" i="14"/>
  <c r="AK42" i="14" s="1"/>
  <c r="BC42" i="14" s="1"/>
  <c r="BW42" i="14" s="1"/>
  <c r="AG43" i="14"/>
  <c r="AH39" i="14" s="1"/>
  <c r="BB39" i="14" s="1"/>
  <c r="BV36" i="14" s="1"/>
  <c r="AD43" i="14"/>
  <c r="AE35" i="14" s="1"/>
  <c r="BA35" i="14" s="1"/>
  <c r="BU37" i="14" s="1"/>
  <c r="AA43" i="14"/>
  <c r="AB42" i="14" s="1"/>
  <c r="AY42" i="14" s="1"/>
  <c r="BS42" i="14" s="1"/>
  <c r="X43" i="14"/>
  <c r="Y40" i="14" s="1"/>
  <c r="AX40" i="14" s="1"/>
  <c r="BR40" i="14" s="1"/>
  <c r="U43" i="14"/>
  <c r="V37" i="14" s="1"/>
  <c r="AW37" i="14" s="1"/>
  <c r="BQ38" i="14" s="1"/>
  <c r="BX42" i="14"/>
  <c r="BT42" i="14"/>
  <c r="BX41" i="14"/>
  <c r="BT41" i="14"/>
  <c r="AB41" i="14"/>
  <c r="AY41" i="14" s="1"/>
  <c r="BS41" i="14" s="1"/>
  <c r="BX40" i="14"/>
  <c r="BT40" i="14"/>
  <c r="BX39" i="14"/>
  <c r="BT39" i="14"/>
  <c r="BX38" i="14"/>
  <c r="BT38" i="14"/>
  <c r="BX37" i="14"/>
  <c r="BT37" i="14"/>
  <c r="BX36" i="14"/>
  <c r="BT36" i="14"/>
  <c r="Y36" i="14"/>
  <c r="AX36" i="14" s="1"/>
  <c r="BR35" i="14" s="1"/>
  <c r="BX35" i="14"/>
  <c r="BT35" i="14"/>
  <c r="BX34" i="14"/>
  <c r="BT34" i="14"/>
  <c r="Q16" i="14"/>
  <c r="Q49" i="14" s="1"/>
  <c r="P16" i="14"/>
  <c r="P38" i="14" s="1"/>
  <c r="O16" i="14"/>
  <c r="O49" i="14" s="1"/>
  <c r="N16" i="14"/>
  <c r="N38" i="14" s="1"/>
  <c r="M16" i="14"/>
  <c r="M49" i="14" s="1"/>
  <c r="L16" i="14"/>
  <c r="L49" i="14" s="1"/>
  <c r="K16" i="14"/>
  <c r="K38" i="14" s="1"/>
  <c r="J16" i="14"/>
  <c r="J49" i="14" s="1"/>
  <c r="I16" i="14"/>
  <c r="I38" i="14" s="1"/>
  <c r="Q15" i="14"/>
  <c r="Q48" i="14" s="1"/>
  <c r="P15" i="14"/>
  <c r="P37" i="14" s="1"/>
  <c r="O15" i="14"/>
  <c r="O37" i="14" s="1"/>
  <c r="N15" i="14"/>
  <c r="N26" i="14" s="1"/>
  <c r="M15" i="14"/>
  <c r="M48" i="14" s="1"/>
  <c r="L15" i="14"/>
  <c r="L37" i="14" s="1"/>
  <c r="K15" i="14"/>
  <c r="K48" i="14" s="1"/>
  <c r="J15" i="14"/>
  <c r="J48" i="14" s="1"/>
  <c r="I15" i="14"/>
  <c r="I48" i="14" s="1"/>
  <c r="Q14" i="14"/>
  <c r="Q36" i="14" s="1"/>
  <c r="P14" i="14"/>
  <c r="P25" i="14" s="1"/>
  <c r="O14" i="14"/>
  <c r="O47" i="14" s="1"/>
  <c r="N14" i="14"/>
  <c r="N47" i="14" s="1"/>
  <c r="M14" i="14"/>
  <c r="M36" i="14" s="1"/>
  <c r="L14" i="14"/>
  <c r="L25" i="14" s="1"/>
  <c r="K14" i="14"/>
  <c r="K47" i="14" s="1"/>
  <c r="J14" i="14"/>
  <c r="J36" i="14" s="1"/>
  <c r="I14" i="14"/>
  <c r="I47" i="14" s="1"/>
  <c r="Q13" i="14"/>
  <c r="Q24" i="14" s="1"/>
  <c r="P13" i="14"/>
  <c r="P24" i="14" s="1"/>
  <c r="O13" i="14"/>
  <c r="O46" i="14" s="1"/>
  <c r="N13" i="14"/>
  <c r="N46" i="14" s="1"/>
  <c r="M13" i="14"/>
  <c r="M46" i="14" s="1"/>
  <c r="L13" i="14"/>
  <c r="L35" i="14" s="1"/>
  <c r="K13" i="14"/>
  <c r="K35" i="14" s="1"/>
  <c r="J13" i="14"/>
  <c r="J35" i="14" s="1"/>
  <c r="I13" i="14"/>
  <c r="I24" i="14" s="1"/>
  <c r="Q12" i="14"/>
  <c r="Q23" i="14" s="1"/>
  <c r="P12" i="14"/>
  <c r="P23" i="14" s="1"/>
  <c r="O12" i="14"/>
  <c r="O23" i="14" s="1"/>
  <c r="N12" i="14"/>
  <c r="N23" i="14" s="1"/>
  <c r="M12" i="14"/>
  <c r="M45" i="14" s="1"/>
  <c r="L12" i="14"/>
  <c r="L34" i="14" s="1"/>
  <c r="K12" i="14"/>
  <c r="K34" i="14" s="1"/>
  <c r="J12" i="14"/>
  <c r="J23" i="14" s="1"/>
  <c r="I12" i="14"/>
  <c r="I23" i="14" s="1"/>
  <c r="Q11" i="14"/>
  <c r="Q22" i="14" s="1"/>
  <c r="P11" i="14"/>
  <c r="P33" i="14" s="1"/>
  <c r="O11" i="14"/>
  <c r="O22" i="14" s="1"/>
  <c r="N11" i="14"/>
  <c r="N33" i="14" s="1"/>
  <c r="M11" i="14"/>
  <c r="M33" i="14" s="1"/>
  <c r="L11" i="14"/>
  <c r="L33" i="14" s="1"/>
  <c r="K11" i="14"/>
  <c r="K44" i="14" s="1"/>
  <c r="J11" i="14"/>
  <c r="J22" i="14" s="1"/>
  <c r="Q10" i="14"/>
  <c r="Q32" i="14" s="1"/>
  <c r="P10" i="14"/>
  <c r="P32" i="14" s="1"/>
  <c r="O10" i="14"/>
  <c r="O43" i="14" s="1"/>
  <c r="N10" i="14"/>
  <c r="N43" i="14" s="1"/>
  <c r="M10" i="14"/>
  <c r="M32" i="14" s="1"/>
  <c r="L10" i="14"/>
  <c r="L43" i="14" s="1"/>
  <c r="K10" i="14"/>
  <c r="K32" i="14" s="1"/>
  <c r="J10" i="14"/>
  <c r="J32" i="14" s="1"/>
  <c r="I10" i="14"/>
  <c r="I43" i="14" s="1"/>
  <c r="BZ73" i="15" l="1"/>
  <c r="BZ82" i="15" s="1"/>
  <c r="BR73" i="15"/>
  <c r="BR82" i="15" s="1"/>
  <c r="AX82" i="15"/>
  <c r="BU54" i="15"/>
  <c r="BU63" i="15" s="1"/>
  <c r="BA63" i="15"/>
  <c r="BA82" i="15"/>
  <c r="BU73" i="15"/>
  <c r="BU82" i="15" s="1"/>
  <c r="BG82" i="15"/>
  <c r="CA73" i="15"/>
  <c r="CA82" i="15" s="1"/>
  <c r="BG43" i="15"/>
  <c r="CA34" i="15"/>
  <c r="CA43" i="15" s="1"/>
  <c r="BY54" i="15"/>
  <c r="BY63" i="15" s="1"/>
  <c r="BE63" i="15"/>
  <c r="BQ93" i="15"/>
  <c r="BQ102" i="15" s="1"/>
  <c r="AW102" i="15"/>
  <c r="BW93" i="15"/>
  <c r="BW102" i="15" s="1"/>
  <c r="BC102" i="15"/>
  <c r="AW82" i="15"/>
  <c r="BQ73" i="15"/>
  <c r="BQ82" i="15" s="1"/>
  <c r="BS97" i="15"/>
  <c r="BS102" i="15" s="1"/>
  <c r="AY102" i="15"/>
  <c r="BB102" i="15"/>
  <c r="BV93" i="15"/>
  <c r="BV102" i="15" s="1"/>
  <c r="BV74" i="15"/>
  <c r="BV82" i="15" s="1"/>
  <c r="BB82" i="15"/>
  <c r="AE57" i="14"/>
  <c r="BA57" i="14" s="1"/>
  <c r="BU58" i="14" s="1"/>
  <c r="V74" i="14"/>
  <c r="AW74" i="14" s="1"/>
  <c r="BQ73" i="14" s="1"/>
  <c r="AB113" i="14"/>
  <c r="AY113" i="14" s="1"/>
  <c r="BS114" i="14" s="1"/>
  <c r="AE118" i="14"/>
  <c r="BA118" i="14" s="1"/>
  <c r="BU118" i="14" s="1"/>
  <c r="AN37" i="14"/>
  <c r="BE37" i="14" s="1"/>
  <c r="BY38" i="14" s="1"/>
  <c r="AN53" i="14"/>
  <c r="BE53" i="14" s="1"/>
  <c r="BY53" i="14" s="1"/>
  <c r="AE55" i="14"/>
  <c r="BA55" i="14" s="1"/>
  <c r="BU54" i="14" s="1"/>
  <c r="AN95" i="14"/>
  <c r="BE95" i="14" s="1"/>
  <c r="BY96" i="14" s="1"/>
  <c r="AK113" i="14"/>
  <c r="BC113" i="14" s="1"/>
  <c r="BW114" i="14" s="1"/>
  <c r="AK39" i="14"/>
  <c r="BC39" i="14" s="1"/>
  <c r="BW36" i="14" s="1"/>
  <c r="AK37" i="14"/>
  <c r="BC37" i="14" s="1"/>
  <c r="BW38" i="14" s="1"/>
  <c r="Y55" i="14"/>
  <c r="AX55" i="14" s="1"/>
  <c r="BR54" i="14" s="1"/>
  <c r="AN98" i="14"/>
  <c r="BE98" i="14" s="1"/>
  <c r="BY98" i="14" s="1"/>
  <c r="AE113" i="14"/>
  <c r="BA113" i="14" s="1"/>
  <c r="BU114" i="14" s="1"/>
  <c r="AH118" i="14"/>
  <c r="BB118" i="14" s="1"/>
  <c r="BV118" i="14" s="1"/>
  <c r="AK35" i="14"/>
  <c r="BC35" i="14" s="1"/>
  <c r="BW37" i="14" s="1"/>
  <c r="AN55" i="14"/>
  <c r="BE55" i="14" s="1"/>
  <c r="BY54" i="14" s="1"/>
  <c r="Y75" i="14"/>
  <c r="AX75" i="14" s="1"/>
  <c r="BR76" i="14" s="1"/>
  <c r="V80" i="14"/>
  <c r="AW80" i="14" s="1"/>
  <c r="BQ80" i="14" s="1"/>
  <c r="AN116" i="14"/>
  <c r="BE116" i="14" s="1"/>
  <c r="BY116" i="14" s="1"/>
  <c r="AE40" i="14"/>
  <c r="BA40" i="14" s="1"/>
  <c r="BU40" i="14" s="1"/>
  <c r="AN57" i="14"/>
  <c r="BE57" i="14" s="1"/>
  <c r="BY58" i="14" s="1"/>
  <c r="AH74" i="14"/>
  <c r="BB74" i="14" s="1"/>
  <c r="BV73" i="14" s="1"/>
  <c r="AK40" i="14"/>
  <c r="BC40" i="14" s="1"/>
  <c r="BW40" i="14" s="1"/>
  <c r="AQ57" i="14"/>
  <c r="BF57" i="14" s="1"/>
  <c r="BZ58" i="14" s="1"/>
  <c r="AN60" i="14"/>
  <c r="BE60" i="14" s="1"/>
  <c r="BY60" i="14" s="1"/>
  <c r="AK72" i="14"/>
  <c r="BC72" i="14" s="1"/>
  <c r="BW72" i="14" s="1"/>
  <c r="AK74" i="14"/>
  <c r="BC74" i="14" s="1"/>
  <c r="BW73" i="14" s="1"/>
  <c r="AE93" i="14"/>
  <c r="BA93" i="14" s="1"/>
  <c r="BU92" i="14" s="1"/>
  <c r="AQ113" i="14"/>
  <c r="BF113" i="14" s="1"/>
  <c r="BZ114" i="14" s="1"/>
  <c r="AN54" i="14"/>
  <c r="BE54" i="14" s="1"/>
  <c r="BY56" i="14" s="1"/>
  <c r="AB56" i="14"/>
  <c r="AY56" i="14" s="1"/>
  <c r="BS57" i="14" s="1"/>
  <c r="AT60" i="14"/>
  <c r="BG60" i="14" s="1"/>
  <c r="CA60" i="14" s="1"/>
  <c r="AQ74" i="14"/>
  <c r="BF74" i="14" s="1"/>
  <c r="BZ73" i="14" s="1"/>
  <c r="AH93" i="14"/>
  <c r="BB93" i="14" s="1"/>
  <c r="BV92" i="14" s="1"/>
  <c r="Y97" i="14"/>
  <c r="AX97" i="14" s="1"/>
  <c r="BR97" i="14" s="1"/>
  <c r="AK36" i="14"/>
  <c r="BC36" i="14" s="1"/>
  <c r="BW35" i="14" s="1"/>
  <c r="AB53" i="14"/>
  <c r="AE56" i="14"/>
  <c r="BA56" i="14" s="1"/>
  <c r="BU57" i="14" s="1"/>
  <c r="AE91" i="14"/>
  <c r="AN93" i="14"/>
  <c r="BE93" i="14" s="1"/>
  <c r="BY92" i="14" s="1"/>
  <c r="AH95" i="14"/>
  <c r="BB95" i="14" s="1"/>
  <c r="BV96" i="14" s="1"/>
  <c r="AE97" i="14"/>
  <c r="BA97" i="14" s="1"/>
  <c r="BU97" i="14" s="1"/>
  <c r="AQ118" i="14"/>
  <c r="BF118" i="14" s="1"/>
  <c r="BZ118" i="14" s="1"/>
  <c r="AK34" i="14"/>
  <c r="BC34" i="14" s="1"/>
  <c r="BW34" i="14" s="1"/>
  <c r="Y39" i="14"/>
  <c r="AX39" i="14" s="1"/>
  <c r="BR36" i="14" s="1"/>
  <c r="Y41" i="14"/>
  <c r="AX41" i="14" s="1"/>
  <c r="BR41" i="14" s="1"/>
  <c r="AH53" i="14"/>
  <c r="BB53" i="14" s="1"/>
  <c r="BV53" i="14" s="1"/>
  <c r="AN56" i="14"/>
  <c r="BE56" i="14" s="1"/>
  <c r="BY57" i="14" s="1"/>
  <c r="V73" i="14"/>
  <c r="AW73" i="14" s="1"/>
  <c r="BQ75" i="14" s="1"/>
  <c r="V77" i="14"/>
  <c r="AW77" i="14" s="1"/>
  <c r="BQ74" i="14" s="1"/>
  <c r="AH91" i="14"/>
  <c r="BB91" i="14" s="1"/>
  <c r="AK95" i="14"/>
  <c r="BC95" i="14" s="1"/>
  <c r="BW96" i="14" s="1"/>
  <c r="AH97" i="14"/>
  <c r="BB97" i="14" s="1"/>
  <c r="BV97" i="14" s="1"/>
  <c r="AE114" i="14"/>
  <c r="BA114" i="14" s="1"/>
  <c r="BU115" i="14" s="1"/>
  <c r="AQ116" i="14"/>
  <c r="BF116" i="14" s="1"/>
  <c r="BZ116" i="14" s="1"/>
  <c r="AB94" i="14"/>
  <c r="AY94" i="14" s="1"/>
  <c r="BS95" i="14" s="1"/>
  <c r="AH72" i="14"/>
  <c r="BB72" i="14" s="1"/>
  <c r="AN36" i="14"/>
  <c r="BE36" i="14" s="1"/>
  <c r="BY35" i="14" s="1"/>
  <c r="Y35" i="14"/>
  <c r="AX35" i="14" s="1"/>
  <c r="BR37" i="14" s="1"/>
  <c r="V38" i="14"/>
  <c r="AW38" i="14" s="1"/>
  <c r="BQ39" i="14" s="1"/>
  <c r="AQ55" i="14"/>
  <c r="BF55" i="14" s="1"/>
  <c r="BZ54" i="14" s="1"/>
  <c r="AT57" i="14"/>
  <c r="BG57" i="14" s="1"/>
  <c r="CA58" i="14" s="1"/>
  <c r="Y59" i="14"/>
  <c r="AX59" i="14" s="1"/>
  <c r="BR59" i="14" s="1"/>
  <c r="Y80" i="14"/>
  <c r="AX80" i="14" s="1"/>
  <c r="BR80" i="14" s="1"/>
  <c r="Y38" i="14"/>
  <c r="AX38" i="14" s="1"/>
  <c r="BR39" i="14" s="1"/>
  <c r="AN41" i="14"/>
  <c r="BE41" i="14" s="1"/>
  <c r="BY41" i="14" s="1"/>
  <c r="AT55" i="14"/>
  <c r="BG55" i="14" s="1"/>
  <c r="CA54" i="14" s="1"/>
  <c r="AH80" i="14"/>
  <c r="BB80" i="14" s="1"/>
  <c r="BV80" i="14" s="1"/>
  <c r="AQ97" i="14"/>
  <c r="BF97" i="14" s="1"/>
  <c r="BZ97" i="14" s="1"/>
  <c r="AE112" i="14"/>
  <c r="BA112" i="14" s="1"/>
  <c r="BU111" i="14" s="1"/>
  <c r="Y34" i="14"/>
  <c r="AX34" i="14" s="1"/>
  <c r="BR34" i="14" s="1"/>
  <c r="AN35" i="14"/>
  <c r="BE35" i="14" s="1"/>
  <c r="BY37" i="14" s="1"/>
  <c r="AB38" i="14"/>
  <c r="AY38" i="14" s="1"/>
  <c r="BS39" i="14" s="1"/>
  <c r="AT61" i="14"/>
  <c r="BG61" i="14" s="1"/>
  <c r="CA61" i="14" s="1"/>
  <c r="AB37" i="14"/>
  <c r="AY37" i="14" s="1"/>
  <c r="BS38" i="14" s="1"/>
  <c r="AT53" i="14"/>
  <c r="BG53" i="14" s="1"/>
  <c r="CA53" i="14" s="1"/>
  <c r="V57" i="14"/>
  <c r="AW57" i="14" s="1"/>
  <c r="BQ58" i="14" s="1"/>
  <c r="V58" i="14"/>
  <c r="AW58" i="14" s="1"/>
  <c r="BQ55" i="14" s="1"/>
  <c r="AE92" i="14"/>
  <c r="BA92" i="14" s="1"/>
  <c r="BU94" i="14" s="1"/>
  <c r="AB95" i="14"/>
  <c r="AY95" i="14" s="1"/>
  <c r="BS96" i="14" s="1"/>
  <c r="AQ99" i="14"/>
  <c r="BF99" i="14" s="1"/>
  <c r="BZ99" i="14" s="1"/>
  <c r="AB111" i="14"/>
  <c r="AY111" i="14" s="1"/>
  <c r="BS113" i="14" s="1"/>
  <c r="AT115" i="14"/>
  <c r="BG115" i="14" s="1"/>
  <c r="CA112" i="14" s="1"/>
  <c r="AB117" i="14"/>
  <c r="AY117" i="14" s="1"/>
  <c r="BS117" i="14" s="1"/>
  <c r="AN34" i="14"/>
  <c r="AN40" i="14"/>
  <c r="BE40" i="14" s="1"/>
  <c r="BY40" i="14" s="1"/>
  <c r="AN42" i="14"/>
  <c r="BE42" i="14" s="1"/>
  <c r="BY42" i="14" s="1"/>
  <c r="V55" i="14"/>
  <c r="AW55" i="14" s="1"/>
  <c r="BQ54" i="14" s="1"/>
  <c r="Y56" i="14"/>
  <c r="AX56" i="14" s="1"/>
  <c r="BR57" i="14" s="1"/>
  <c r="Y57" i="14"/>
  <c r="AX57" i="14" s="1"/>
  <c r="BR58" i="14" s="1"/>
  <c r="AB58" i="14"/>
  <c r="AY58" i="14" s="1"/>
  <c r="BS55" i="14" s="1"/>
  <c r="V60" i="14"/>
  <c r="AW60" i="14" s="1"/>
  <c r="BQ60" i="14" s="1"/>
  <c r="AK73" i="14"/>
  <c r="BC73" i="14" s="1"/>
  <c r="BW75" i="14" s="1"/>
  <c r="AK92" i="14"/>
  <c r="BC92" i="14" s="1"/>
  <c r="BW94" i="14" s="1"/>
  <c r="AE95" i="14"/>
  <c r="BA95" i="14" s="1"/>
  <c r="BU96" i="14" s="1"/>
  <c r="AE98" i="14"/>
  <c r="BA98" i="14" s="1"/>
  <c r="BU98" i="14" s="1"/>
  <c r="AE111" i="14"/>
  <c r="BA111" i="14" s="1"/>
  <c r="BU113" i="14" s="1"/>
  <c r="Y114" i="14"/>
  <c r="AX114" i="14" s="1"/>
  <c r="BR115" i="14" s="1"/>
  <c r="AQ60" i="14"/>
  <c r="BF60" i="14" s="1"/>
  <c r="BZ60" i="14" s="1"/>
  <c r="AQ98" i="14"/>
  <c r="BF98" i="14" s="1"/>
  <c r="BZ98" i="14" s="1"/>
  <c r="V116" i="14"/>
  <c r="AW116" i="14" s="1"/>
  <c r="BQ116" i="14" s="1"/>
  <c r="V118" i="14"/>
  <c r="AW118" i="14" s="1"/>
  <c r="BQ118" i="14" s="1"/>
  <c r="AN39" i="14"/>
  <c r="BE39" i="14" s="1"/>
  <c r="BY36" i="14" s="1"/>
  <c r="AT56" i="14"/>
  <c r="BG56" i="14" s="1"/>
  <c r="CA57" i="14" s="1"/>
  <c r="AT94" i="14"/>
  <c r="BG94" i="14" s="1"/>
  <c r="CA95" i="14" s="1"/>
  <c r="AT54" i="14"/>
  <c r="BG54" i="14" s="1"/>
  <c r="CA56" i="14" s="1"/>
  <c r="Y37" i="14"/>
  <c r="AX37" i="14" s="1"/>
  <c r="BR38" i="14" s="1"/>
  <c r="Y92" i="14"/>
  <c r="AX92" i="14" s="1"/>
  <c r="BR94" i="14" s="1"/>
  <c r="AQ93" i="14"/>
  <c r="BF93" i="14" s="1"/>
  <c r="BZ92" i="14" s="1"/>
  <c r="AE96" i="14"/>
  <c r="BA96" i="14" s="1"/>
  <c r="BU93" i="14" s="1"/>
  <c r="AH112" i="14"/>
  <c r="BB112" i="14" s="1"/>
  <c r="BV111" i="14" s="1"/>
  <c r="I22" i="14"/>
  <c r="AB34" i="14"/>
  <c r="AY34" i="14" s="1"/>
  <c r="AB35" i="14"/>
  <c r="AY35" i="14" s="1"/>
  <c r="BS37" i="14" s="1"/>
  <c r="AE34" i="14"/>
  <c r="BA34" i="14" s="1"/>
  <c r="BU34" i="14" s="1"/>
  <c r="AB36" i="14"/>
  <c r="AY36" i="14" s="1"/>
  <c r="BS35" i="14" s="1"/>
  <c r="V40" i="14"/>
  <c r="AW40" i="14" s="1"/>
  <c r="BQ40" i="14" s="1"/>
  <c r="Y42" i="14"/>
  <c r="AX42" i="14" s="1"/>
  <c r="BR42" i="14" s="1"/>
  <c r="Y73" i="14"/>
  <c r="AX73" i="14" s="1"/>
  <c r="BR75" i="14" s="1"/>
  <c r="V79" i="14"/>
  <c r="AW79" i="14" s="1"/>
  <c r="BQ79" i="14" s="1"/>
  <c r="AK91" i="14"/>
  <c r="BC91" i="14" s="1"/>
  <c r="BW91" i="14" s="1"/>
  <c r="AN92" i="14"/>
  <c r="BE92" i="14" s="1"/>
  <c r="BY94" i="14" s="1"/>
  <c r="AT93" i="14"/>
  <c r="BG93" i="14" s="1"/>
  <c r="CA92" i="14" s="1"/>
  <c r="AQ95" i="14"/>
  <c r="BF95" i="14" s="1"/>
  <c r="BZ96" i="14" s="1"/>
  <c r="AQ96" i="14"/>
  <c r="BF96" i="14" s="1"/>
  <c r="BZ93" i="14" s="1"/>
  <c r="AH111" i="14"/>
  <c r="BB111" i="14" s="1"/>
  <c r="BV113" i="14" s="1"/>
  <c r="AK112" i="14"/>
  <c r="BC112" i="14" s="1"/>
  <c r="BW111" i="14" s="1"/>
  <c r="AK117" i="14"/>
  <c r="BC117" i="14" s="1"/>
  <c r="BW117" i="14" s="1"/>
  <c r="V76" i="14"/>
  <c r="AW76" i="14" s="1"/>
  <c r="BQ77" i="14" s="1"/>
  <c r="Y79" i="14"/>
  <c r="AX79" i="14" s="1"/>
  <c r="BR79" i="14" s="1"/>
  <c r="AN91" i="14"/>
  <c r="BE91" i="14" s="1"/>
  <c r="BY91" i="14" s="1"/>
  <c r="AQ92" i="14"/>
  <c r="BF92" i="14" s="1"/>
  <c r="BZ94" i="14" s="1"/>
  <c r="AT96" i="14"/>
  <c r="BG96" i="14" s="1"/>
  <c r="CA93" i="14" s="1"/>
  <c r="Y110" i="14"/>
  <c r="AX110" i="14" s="1"/>
  <c r="Y116" i="14"/>
  <c r="AX116" i="14" s="1"/>
  <c r="BR116" i="14" s="1"/>
  <c r="V39" i="14"/>
  <c r="AW39" i="14" s="1"/>
  <c r="BQ36" i="14" s="1"/>
  <c r="AB40" i="14"/>
  <c r="AY40" i="14" s="1"/>
  <c r="BS40" i="14" s="1"/>
  <c r="V72" i="14"/>
  <c r="AW72" i="14" s="1"/>
  <c r="V75" i="14"/>
  <c r="AW75" i="14" s="1"/>
  <c r="BQ76" i="14" s="1"/>
  <c r="AE76" i="14"/>
  <c r="BA76" i="14" s="1"/>
  <c r="BU77" i="14" s="1"/>
  <c r="AK78" i="14"/>
  <c r="BC78" i="14" s="1"/>
  <c r="BW78" i="14" s="1"/>
  <c r="AH79" i="14"/>
  <c r="BB79" i="14" s="1"/>
  <c r="BV79" i="14" s="1"/>
  <c r="AN99" i="14"/>
  <c r="BE99" i="14" s="1"/>
  <c r="BY99" i="14" s="1"/>
  <c r="AK110" i="14"/>
  <c r="BC110" i="14" s="1"/>
  <c r="BW110" i="14" s="1"/>
  <c r="AE116" i="14"/>
  <c r="BA116" i="14" s="1"/>
  <c r="BU116" i="14" s="1"/>
  <c r="N25" i="14"/>
  <c r="AB61" i="14"/>
  <c r="AY61" i="14" s="1"/>
  <c r="BS61" i="14" s="1"/>
  <c r="AT99" i="14"/>
  <c r="BG99" i="14" s="1"/>
  <c r="CA99" i="14" s="1"/>
  <c r="AK115" i="14"/>
  <c r="BC115" i="14" s="1"/>
  <c r="BW112" i="14" s="1"/>
  <c r="I32" i="14"/>
  <c r="N36" i="14"/>
  <c r="AE41" i="14"/>
  <c r="BA41" i="14" s="1"/>
  <c r="BU41" i="14" s="1"/>
  <c r="AQ58" i="14"/>
  <c r="BF58" i="14" s="1"/>
  <c r="BZ55" i="14" s="1"/>
  <c r="V34" i="14"/>
  <c r="AQ35" i="14"/>
  <c r="BF35" i="14" s="1"/>
  <c r="BZ37" i="14" s="1"/>
  <c r="AK38" i="14"/>
  <c r="BC38" i="14" s="1"/>
  <c r="BW39" i="14" s="1"/>
  <c r="AB39" i="14"/>
  <c r="AY39" i="14" s="1"/>
  <c r="BS36" i="14" s="1"/>
  <c r="AH41" i="14"/>
  <c r="BB41" i="14" s="1"/>
  <c r="BV41" i="14" s="1"/>
  <c r="V53" i="14"/>
  <c r="AW53" i="14" s="1"/>
  <c r="BQ53" i="14" s="1"/>
  <c r="V54" i="14"/>
  <c r="AW54" i="14" s="1"/>
  <c r="BQ56" i="14" s="1"/>
  <c r="AH55" i="14"/>
  <c r="BB55" i="14" s="1"/>
  <c r="BV54" i="14" s="1"/>
  <c r="AH57" i="14"/>
  <c r="BB57" i="14" s="1"/>
  <c r="BV58" i="14" s="1"/>
  <c r="AT58" i="14"/>
  <c r="BG58" i="14" s="1"/>
  <c r="CA55" i="14" s="1"/>
  <c r="AH60" i="14"/>
  <c r="BB60" i="14" s="1"/>
  <c r="BV60" i="14" s="1"/>
  <c r="V61" i="14"/>
  <c r="AW61" i="14" s="1"/>
  <c r="BQ61" i="14" s="1"/>
  <c r="AN72" i="14"/>
  <c r="BE72" i="14" s="1"/>
  <c r="BY72" i="14" s="1"/>
  <c r="AE73" i="14"/>
  <c r="BA73" i="14" s="1"/>
  <c r="BU75" i="14" s="1"/>
  <c r="AN74" i="14"/>
  <c r="BE74" i="14" s="1"/>
  <c r="BY73" i="14" s="1"/>
  <c r="AH76" i="14"/>
  <c r="BB76" i="14" s="1"/>
  <c r="BV77" i="14" s="1"/>
  <c r="AH77" i="14"/>
  <c r="BB77" i="14" s="1"/>
  <c r="BV74" i="14" s="1"/>
  <c r="AN78" i="14"/>
  <c r="BE78" i="14" s="1"/>
  <c r="BY78" i="14" s="1"/>
  <c r="AQ91" i="14"/>
  <c r="BF91" i="14" s="1"/>
  <c r="BF100" i="14" s="1"/>
  <c r="AB92" i="14"/>
  <c r="AY92" i="14" s="1"/>
  <c r="BS94" i="14" s="1"/>
  <c r="AB93" i="14"/>
  <c r="AY93" i="14" s="1"/>
  <c r="BS92" i="14" s="1"/>
  <c r="AN94" i="14"/>
  <c r="BE94" i="14" s="1"/>
  <c r="BY95" i="14" s="1"/>
  <c r="AK96" i="14"/>
  <c r="BC96" i="14" s="1"/>
  <c r="BW93" i="14" s="1"/>
  <c r="AE110" i="14"/>
  <c r="BA110" i="14" s="1"/>
  <c r="BU110" i="14" s="1"/>
  <c r="AN112" i="14"/>
  <c r="BE112" i="14" s="1"/>
  <c r="BY111" i="14" s="1"/>
  <c r="AQ114" i="14"/>
  <c r="BF114" i="14" s="1"/>
  <c r="BZ115" i="14" s="1"/>
  <c r="AE115" i="14"/>
  <c r="BA115" i="14" s="1"/>
  <c r="BU112" i="14" s="1"/>
  <c r="AE38" i="14"/>
  <c r="BA38" i="14" s="1"/>
  <c r="BU39" i="14" s="1"/>
  <c r="AE39" i="14"/>
  <c r="BA39" i="14" s="1"/>
  <c r="BU36" i="14" s="1"/>
  <c r="AK41" i="14"/>
  <c r="BC41" i="14" s="1"/>
  <c r="BW41" i="14" s="1"/>
  <c r="Y53" i="14"/>
  <c r="Y54" i="14"/>
  <c r="AX54" i="14" s="1"/>
  <c r="BR56" i="14" s="1"/>
  <c r="V56" i="14"/>
  <c r="AW56" i="14" s="1"/>
  <c r="BQ57" i="14" s="1"/>
  <c r="AH59" i="14"/>
  <c r="BB59" i="14" s="1"/>
  <c r="BV59" i="14" s="1"/>
  <c r="Y61" i="14"/>
  <c r="AX61" i="14" s="1"/>
  <c r="BR61" i="14" s="1"/>
  <c r="AH73" i="14"/>
  <c r="BB73" i="14" s="1"/>
  <c r="BV75" i="14" s="1"/>
  <c r="AK76" i="14"/>
  <c r="BC76" i="14" s="1"/>
  <c r="BW77" i="14" s="1"/>
  <c r="AN77" i="14"/>
  <c r="BE77" i="14" s="1"/>
  <c r="BY74" i="14" s="1"/>
  <c r="AN96" i="14"/>
  <c r="BE96" i="14" s="1"/>
  <c r="BY93" i="14" s="1"/>
  <c r="AH110" i="14"/>
  <c r="BB110" i="14" s="1"/>
  <c r="BV110" i="14" s="1"/>
  <c r="AQ112" i="14"/>
  <c r="BF112" i="14" s="1"/>
  <c r="BZ111" i="14" s="1"/>
  <c r="AH115" i="14"/>
  <c r="BB115" i="14" s="1"/>
  <c r="BV112" i="14" s="1"/>
  <c r="Y99" i="14"/>
  <c r="AX99" i="14" s="1"/>
  <c r="BR99" i="14" s="1"/>
  <c r="AE61" i="14"/>
  <c r="BA61" i="14" s="1"/>
  <c r="BU61" i="14" s="1"/>
  <c r="AN73" i="14"/>
  <c r="BE73" i="14" s="1"/>
  <c r="BY75" i="14" s="1"/>
  <c r="AK93" i="14"/>
  <c r="BC93" i="14" s="1"/>
  <c r="BW92" i="14" s="1"/>
  <c r="AN110" i="14"/>
  <c r="BE110" i="14" s="1"/>
  <c r="BY110" i="14" s="1"/>
  <c r="AN115" i="14"/>
  <c r="BE115" i="14" s="1"/>
  <c r="BY112" i="14" s="1"/>
  <c r="AN117" i="14"/>
  <c r="BE117" i="14" s="1"/>
  <c r="BY117" i="14" s="1"/>
  <c r="AE37" i="14"/>
  <c r="BA37" i="14" s="1"/>
  <c r="BU38" i="14" s="1"/>
  <c r="AQ61" i="14"/>
  <c r="BF61" i="14" s="1"/>
  <c r="BZ61" i="14" s="1"/>
  <c r="AK75" i="14"/>
  <c r="BC75" i="14" s="1"/>
  <c r="BW76" i="14" s="1"/>
  <c r="AN79" i="14"/>
  <c r="BE79" i="14" s="1"/>
  <c r="BY79" i="14" s="1"/>
  <c r="AQ110" i="14"/>
  <c r="BF110" i="14" s="1"/>
  <c r="BZ110" i="14" s="1"/>
  <c r="AQ115" i="14"/>
  <c r="BF115" i="14" s="1"/>
  <c r="BZ112" i="14" s="1"/>
  <c r="AH56" i="14"/>
  <c r="BB56" i="14" s="1"/>
  <c r="BV57" i="14" s="1"/>
  <c r="AH58" i="14"/>
  <c r="BB58" i="14" s="1"/>
  <c r="BV55" i="14" s="1"/>
  <c r="Y72" i="14"/>
  <c r="AX72" i="14" s="1"/>
  <c r="BR72" i="14" s="1"/>
  <c r="Y74" i="14"/>
  <c r="AX74" i="14" s="1"/>
  <c r="BR73" i="14" s="1"/>
  <c r="Y94" i="14"/>
  <c r="AX94" i="14" s="1"/>
  <c r="BR95" i="14" s="1"/>
  <c r="AN113" i="14"/>
  <c r="BE113" i="14" s="1"/>
  <c r="BY114" i="14" s="1"/>
  <c r="Y78" i="14"/>
  <c r="AX78" i="14" s="1"/>
  <c r="BR78" i="14" s="1"/>
  <c r="J46" i="14"/>
  <c r="Q25" i="14"/>
  <c r="P21" i="14"/>
  <c r="J26" i="14"/>
  <c r="L22" i="14"/>
  <c r="P26" i="14"/>
  <c r="O38" i="14"/>
  <c r="K23" i="14"/>
  <c r="O27" i="14"/>
  <c r="J24" i="14"/>
  <c r="L24" i="14"/>
  <c r="I25" i="14"/>
  <c r="K36" i="14"/>
  <c r="P43" i="14"/>
  <c r="O21" i="14"/>
  <c r="K37" i="14"/>
  <c r="K43" i="14"/>
  <c r="M24" i="14"/>
  <c r="K26" i="14"/>
  <c r="M34" i="14"/>
  <c r="Q43" i="14"/>
  <c r="O24" i="14"/>
  <c r="M26" i="14"/>
  <c r="L44" i="14"/>
  <c r="M23" i="14"/>
  <c r="K25" i="14"/>
  <c r="I27" i="14"/>
  <c r="O45" i="14"/>
  <c r="J21" i="14"/>
  <c r="J27" i="14"/>
  <c r="M35" i="14"/>
  <c r="M21" i="14"/>
  <c r="L27" i="14"/>
  <c r="O35" i="14"/>
  <c r="J37" i="14"/>
  <c r="M47" i="14"/>
  <c r="AQ137" i="14"/>
  <c r="BF137" i="14" s="1"/>
  <c r="BZ137" i="14" s="1"/>
  <c r="AT132" i="14"/>
  <c r="BG132" i="14" s="1"/>
  <c r="CA133" i="14" s="1"/>
  <c r="AT137" i="14"/>
  <c r="BG137" i="14" s="1"/>
  <c r="CA137" i="14" s="1"/>
  <c r="AT135" i="14"/>
  <c r="BG135" i="14" s="1"/>
  <c r="CA135" i="14" s="1"/>
  <c r="AT129" i="14"/>
  <c r="BG129" i="14" s="1"/>
  <c r="CA129" i="14" s="1"/>
  <c r="AT130" i="14"/>
  <c r="BG130" i="14" s="1"/>
  <c r="CA132" i="14" s="1"/>
  <c r="AQ132" i="14"/>
  <c r="BF132" i="14" s="1"/>
  <c r="BZ133" i="14" s="1"/>
  <c r="AQ135" i="14"/>
  <c r="BF135" i="14" s="1"/>
  <c r="BZ135" i="14" s="1"/>
  <c r="AQ133" i="14"/>
  <c r="BF133" i="14" s="1"/>
  <c r="BZ134" i="14" s="1"/>
  <c r="AQ130" i="14"/>
  <c r="BF130" i="14" s="1"/>
  <c r="BZ132" i="14" s="1"/>
  <c r="AQ134" i="14"/>
  <c r="BF134" i="14" s="1"/>
  <c r="BZ131" i="14" s="1"/>
  <c r="AQ129" i="14"/>
  <c r="BF129" i="14" s="1"/>
  <c r="AN129" i="14"/>
  <c r="AN135" i="14"/>
  <c r="BE135" i="14" s="1"/>
  <c r="BY135" i="14" s="1"/>
  <c r="AN130" i="14"/>
  <c r="BE130" i="14" s="1"/>
  <c r="BY132" i="14" s="1"/>
  <c r="AN131" i="14"/>
  <c r="BE131" i="14" s="1"/>
  <c r="BY130" i="14" s="1"/>
  <c r="AN133" i="14"/>
  <c r="BE133" i="14" s="1"/>
  <c r="BY134" i="14" s="1"/>
  <c r="AN134" i="14"/>
  <c r="BE134" i="14" s="1"/>
  <c r="BY131" i="14" s="1"/>
  <c r="AN137" i="14"/>
  <c r="BE137" i="14" s="1"/>
  <c r="BY137" i="14" s="1"/>
  <c r="AN132" i="14"/>
  <c r="BE132" i="14" s="1"/>
  <c r="BY133" i="14" s="1"/>
  <c r="AK129" i="14"/>
  <c r="BC129" i="14" s="1"/>
  <c r="BW129" i="14" s="1"/>
  <c r="AK137" i="14"/>
  <c r="BC137" i="14" s="1"/>
  <c r="BW137" i="14" s="1"/>
  <c r="AK134" i="14"/>
  <c r="BC134" i="14" s="1"/>
  <c r="BW131" i="14" s="1"/>
  <c r="AH133" i="14"/>
  <c r="BB133" i="14" s="1"/>
  <c r="BV134" i="14" s="1"/>
  <c r="AH132" i="14"/>
  <c r="BB132" i="14" s="1"/>
  <c r="BV133" i="14" s="1"/>
  <c r="AH134" i="14"/>
  <c r="BB134" i="14" s="1"/>
  <c r="BV131" i="14" s="1"/>
  <c r="AH136" i="14"/>
  <c r="BB136" i="14" s="1"/>
  <c r="BV136" i="14" s="1"/>
  <c r="BB129" i="14"/>
  <c r="BV129" i="14" s="1"/>
  <c r="AH131" i="14"/>
  <c r="BB131" i="14" s="1"/>
  <c r="BV130" i="14" s="1"/>
  <c r="AE133" i="14"/>
  <c r="BA133" i="14" s="1"/>
  <c r="BU134" i="14" s="1"/>
  <c r="AE134" i="14"/>
  <c r="BA134" i="14" s="1"/>
  <c r="BU131" i="14" s="1"/>
  <c r="AE136" i="14"/>
  <c r="BA136" i="14" s="1"/>
  <c r="BU136" i="14" s="1"/>
  <c r="AE137" i="14"/>
  <c r="BA137" i="14" s="1"/>
  <c r="BU137" i="14" s="1"/>
  <c r="AE131" i="14"/>
  <c r="BA131" i="14" s="1"/>
  <c r="BU130" i="14" s="1"/>
  <c r="AE130" i="14"/>
  <c r="BA130" i="14" s="1"/>
  <c r="BU132" i="14" s="1"/>
  <c r="AE129" i="14"/>
  <c r="BA129" i="14" s="1"/>
  <c r="AB129" i="14"/>
  <c r="AY129" i="14" s="1"/>
  <c r="BS129" i="14" s="1"/>
  <c r="AB130" i="14"/>
  <c r="AY130" i="14" s="1"/>
  <c r="BS132" i="14" s="1"/>
  <c r="AB135" i="14"/>
  <c r="AY135" i="14" s="1"/>
  <c r="BS135" i="14" s="1"/>
  <c r="AB136" i="14"/>
  <c r="AY136" i="14" s="1"/>
  <c r="BS136" i="14" s="1"/>
  <c r="AB131" i="14"/>
  <c r="AY131" i="14" s="1"/>
  <c r="BS130" i="14" s="1"/>
  <c r="AB132" i="14"/>
  <c r="AY132" i="14" s="1"/>
  <c r="BS133" i="14" s="1"/>
  <c r="AB133" i="14"/>
  <c r="AY133" i="14" s="1"/>
  <c r="BS134" i="14" s="1"/>
  <c r="AB137" i="14"/>
  <c r="AY137" i="14" s="1"/>
  <c r="BS137" i="14" s="1"/>
  <c r="Y136" i="14"/>
  <c r="AX136" i="14" s="1"/>
  <c r="BR136" i="14" s="1"/>
  <c r="Y131" i="14"/>
  <c r="AX131" i="14" s="1"/>
  <c r="BR130" i="14" s="1"/>
  <c r="Y132" i="14"/>
  <c r="AX132" i="14" s="1"/>
  <c r="BR133" i="14" s="1"/>
  <c r="Y130" i="14"/>
  <c r="AX130" i="14" s="1"/>
  <c r="BR132" i="14" s="1"/>
  <c r="Y133" i="14"/>
  <c r="AX133" i="14" s="1"/>
  <c r="BR134" i="14" s="1"/>
  <c r="V130" i="14"/>
  <c r="AW130" i="14" s="1"/>
  <c r="BQ132" i="14" s="1"/>
  <c r="V129" i="14"/>
  <c r="AW129" i="14" s="1"/>
  <c r="V137" i="14"/>
  <c r="AW137" i="14" s="1"/>
  <c r="BQ137" i="14" s="1"/>
  <c r="V135" i="14"/>
  <c r="AW135" i="14" s="1"/>
  <c r="BQ135" i="14" s="1"/>
  <c r="N22" i="14"/>
  <c r="N44" i="14"/>
  <c r="P44" i="14"/>
  <c r="BW43" i="14"/>
  <c r="K33" i="14"/>
  <c r="AT34" i="14"/>
  <c r="AQ38" i="14"/>
  <c r="BF38" i="14" s="1"/>
  <c r="BZ39" i="14" s="1"/>
  <c r="AQ34" i="14"/>
  <c r="AQ41" i="14"/>
  <c r="BF41" i="14" s="1"/>
  <c r="BZ41" i="14" s="1"/>
  <c r="AQ39" i="14"/>
  <c r="BF39" i="14" s="1"/>
  <c r="BZ36" i="14" s="1"/>
  <c r="J47" i="14"/>
  <c r="O48" i="14"/>
  <c r="AK58" i="14"/>
  <c r="BC58" i="14" s="1"/>
  <c r="BW55" i="14" s="1"/>
  <c r="AK61" i="14"/>
  <c r="BC61" i="14" s="1"/>
  <c r="BW61" i="14" s="1"/>
  <c r="AK56" i="14"/>
  <c r="BC56" i="14" s="1"/>
  <c r="BW57" i="14" s="1"/>
  <c r="AK60" i="14"/>
  <c r="BC60" i="14" s="1"/>
  <c r="BW60" i="14" s="1"/>
  <c r="AK59" i="14"/>
  <c r="BC59" i="14" s="1"/>
  <c r="BW59" i="14" s="1"/>
  <c r="AK54" i="14"/>
  <c r="BC54" i="14" s="1"/>
  <c r="BW56" i="14" s="1"/>
  <c r="AT78" i="14"/>
  <c r="BG78" i="14" s="1"/>
  <c r="CA78" i="14" s="1"/>
  <c r="AT80" i="14"/>
  <c r="BG80" i="14" s="1"/>
  <c r="CA80" i="14" s="1"/>
  <c r="AT73" i="14"/>
  <c r="BG73" i="14" s="1"/>
  <c r="CA75" i="14" s="1"/>
  <c r="AT76" i="14"/>
  <c r="BG76" i="14" s="1"/>
  <c r="CA77" i="14" s="1"/>
  <c r="AT77" i="14"/>
  <c r="BG77" i="14" s="1"/>
  <c r="CA74" i="14" s="1"/>
  <c r="AT74" i="14"/>
  <c r="BG74" i="14" s="1"/>
  <c r="CA73" i="14" s="1"/>
  <c r="AT72" i="14"/>
  <c r="AT79" i="14"/>
  <c r="BG79" i="14" s="1"/>
  <c r="CA79" i="14" s="1"/>
  <c r="N21" i="14"/>
  <c r="M22" i="14"/>
  <c r="L23" i="14"/>
  <c r="K24" i="14"/>
  <c r="J25" i="14"/>
  <c r="I26" i="14"/>
  <c r="Q26" i="14"/>
  <c r="P27" i="14"/>
  <c r="O34" i="14"/>
  <c r="AW34" i="14"/>
  <c r="N35" i="14"/>
  <c r="I36" i="14"/>
  <c r="AH36" i="14"/>
  <c r="BB36" i="14" s="1"/>
  <c r="BV35" i="14" s="1"/>
  <c r="I37" i="14"/>
  <c r="AT40" i="14"/>
  <c r="BG40" i="14" s="1"/>
  <c r="CA40" i="14" s="1"/>
  <c r="AQ42" i="14"/>
  <c r="BF42" i="14" s="1"/>
  <c r="BZ42" i="14" s="1"/>
  <c r="M43" i="14"/>
  <c r="AE42" i="14"/>
  <c r="BA42" i="14" s="1"/>
  <c r="BU42" i="14" s="1"/>
  <c r="AE36" i="14"/>
  <c r="M44" i="14"/>
  <c r="I46" i="14"/>
  <c r="P48" i="14"/>
  <c r="BU53" i="14"/>
  <c r="AK55" i="14"/>
  <c r="BC55" i="14" s="1"/>
  <c r="BW54" i="14" s="1"/>
  <c r="AB80" i="14"/>
  <c r="AY80" i="14" s="1"/>
  <c r="BS80" i="14" s="1"/>
  <c r="AB76" i="14"/>
  <c r="AY76" i="14" s="1"/>
  <c r="BS77" i="14" s="1"/>
  <c r="AB78" i="14"/>
  <c r="AY78" i="14" s="1"/>
  <c r="BS78" i="14" s="1"/>
  <c r="AB77" i="14"/>
  <c r="AY77" i="14" s="1"/>
  <c r="BS74" i="14" s="1"/>
  <c r="AB74" i="14"/>
  <c r="AY74" i="14" s="1"/>
  <c r="BS73" i="14" s="1"/>
  <c r="AB79" i="14"/>
  <c r="AY79" i="14" s="1"/>
  <c r="BS79" i="14" s="1"/>
  <c r="AB72" i="14"/>
  <c r="AB75" i="14"/>
  <c r="AY75" i="14" s="1"/>
  <c r="BS76" i="14" s="1"/>
  <c r="AB73" i="14"/>
  <c r="AY73" i="14" s="1"/>
  <c r="BS75" i="14" s="1"/>
  <c r="BS34" i="14"/>
  <c r="P47" i="14"/>
  <c r="O44" i="14"/>
  <c r="O33" i="14"/>
  <c r="N45" i="14"/>
  <c r="N34" i="14"/>
  <c r="L36" i="14"/>
  <c r="L47" i="14"/>
  <c r="I21" i="14"/>
  <c r="Q21" i="14"/>
  <c r="P22" i="14"/>
  <c r="N24" i="14"/>
  <c r="M25" i="14"/>
  <c r="L26" i="14"/>
  <c r="K27" i="14"/>
  <c r="O36" i="14"/>
  <c r="AQ36" i="14"/>
  <c r="BF36" i="14" s="1"/>
  <c r="BZ35" i="14" s="1"/>
  <c r="M37" i="14"/>
  <c r="J38" i="14"/>
  <c r="V41" i="14"/>
  <c r="AW41" i="14" s="1"/>
  <c r="BQ41" i="14" s="1"/>
  <c r="V35" i="14"/>
  <c r="AW35" i="14" s="1"/>
  <c r="BQ37" i="14" s="1"/>
  <c r="V42" i="14"/>
  <c r="AW42" i="14" s="1"/>
  <c r="BQ42" i="14" s="1"/>
  <c r="V36" i="14"/>
  <c r="AW36" i="14" s="1"/>
  <c r="BQ35" i="14" s="1"/>
  <c r="J45" i="14"/>
  <c r="L46" i="14"/>
  <c r="Q47" i="14"/>
  <c r="K49" i="14"/>
  <c r="AT41" i="14"/>
  <c r="BG41" i="14" s="1"/>
  <c r="CA41" i="14" s="1"/>
  <c r="AT35" i="14"/>
  <c r="BG35" i="14" s="1"/>
  <c r="CA37" i="14" s="1"/>
  <c r="AT42" i="14"/>
  <c r="BG42" i="14" s="1"/>
  <c r="CA42" i="14" s="1"/>
  <c r="AT36" i="14"/>
  <c r="BG36" i="14" s="1"/>
  <c r="CA35" i="14" s="1"/>
  <c r="Q38" i="14"/>
  <c r="Q27" i="14"/>
  <c r="L32" i="14"/>
  <c r="N32" i="14"/>
  <c r="J34" i="14"/>
  <c r="P36" i="14"/>
  <c r="AQ37" i="14"/>
  <c r="BF37" i="14" s="1"/>
  <c r="BZ38" i="14" s="1"/>
  <c r="K45" i="14"/>
  <c r="N49" i="14"/>
  <c r="AK53" i="14"/>
  <c r="AK57" i="14"/>
  <c r="BC57" i="14" s="1"/>
  <c r="BW58" i="14" s="1"/>
  <c r="AW110" i="14"/>
  <c r="Q35" i="14"/>
  <c r="AH40" i="14"/>
  <c r="BB40" i="14" s="1"/>
  <c r="BV40" i="14" s="1"/>
  <c r="AH37" i="14"/>
  <c r="BB37" i="14" s="1"/>
  <c r="BV38" i="14" s="1"/>
  <c r="AH38" i="14"/>
  <c r="BB38" i="14" s="1"/>
  <c r="BV39" i="14" s="1"/>
  <c r="AH34" i="14"/>
  <c r="K46" i="14"/>
  <c r="I49" i="14"/>
  <c r="I44" i="14"/>
  <c r="Q44" i="14"/>
  <c r="Q33" i="14"/>
  <c r="P45" i="14"/>
  <c r="P34" i="14"/>
  <c r="K21" i="14"/>
  <c r="O25" i="14"/>
  <c r="M27" i="14"/>
  <c r="O32" i="14"/>
  <c r="I35" i="14"/>
  <c r="Q37" i="14"/>
  <c r="AT37" i="14"/>
  <c r="BG37" i="14" s="1"/>
  <c r="CA38" i="14" s="1"/>
  <c r="L38" i="14"/>
  <c r="AH42" i="14"/>
  <c r="BB42" i="14" s="1"/>
  <c r="BV42" i="14" s="1"/>
  <c r="L45" i="14"/>
  <c r="Q46" i="14"/>
  <c r="BZ72" i="14"/>
  <c r="AX53" i="14"/>
  <c r="J44" i="14"/>
  <c r="J33" i="14"/>
  <c r="I45" i="14"/>
  <c r="I34" i="14"/>
  <c r="Q45" i="14"/>
  <c r="Q34" i="14"/>
  <c r="P46" i="14"/>
  <c r="P35" i="14"/>
  <c r="N48" i="14"/>
  <c r="N37" i="14"/>
  <c r="L21" i="14"/>
  <c r="K22" i="14"/>
  <c r="O26" i="14"/>
  <c r="N27" i="14"/>
  <c r="AH35" i="14"/>
  <c r="BB35" i="14" s="1"/>
  <c r="BV37" i="14" s="1"/>
  <c r="M38" i="14"/>
  <c r="AT38" i="14"/>
  <c r="BG38" i="14" s="1"/>
  <c r="CA39" i="14" s="1"/>
  <c r="J43" i="14"/>
  <c r="L48" i="14"/>
  <c r="P49" i="14"/>
  <c r="BF53" i="14"/>
  <c r="AT75" i="14"/>
  <c r="BG75" i="14" s="1"/>
  <c r="CA76" i="14" s="1"/>
  <c r="AE54" i="14"/>
  <c r="BA54" i="14" s="1"/>
  <c r="BU56" i="14" s="1"/>
  <c r="AE59" i="14"/>
  <c r="BA59" i="14" s="1"/>
  <c r="BU59" i="14" s="1"/>
  <c r="AN61" i="14"/>
  <c r="BE61" i="14" s="1"/>
  <c r="BY61" i="14" s="1"/>
  <c r="AN59" i="14"/>
  <c r="BE59" i="14" s="1"/>
  <c r="BY59" i="14" s="1"/>
  <c r="AQ77" i="14"/>
  <c r="BF77" i="14" s="1"/>
  <c r="BZ74" i="14" s="1"/>
  <c r="AE79" i="14"/>
  <c r="BA79" i="14" s="1"/>
  <c r="BU79" i="14" s="1"/>
  <c r="AE78" i="14"/>
  <c r="BA78" i="14" s="1"/>
  <c r="BU78" i="14" s="1"/>
  <c r="AE77" i="14"/>
  <c r="BA77" i="14" s="1"/>
  <c r="BU74" i="14" s="1"/>
  <c r="AE74" i="14"/>
  <c r="BA74" i="14" s="1"/>
  <c r="BU73" i="14" s="1"/>
  <c r="AE72" i="14"/>
  <c r="AE75" i="14"/>
  <c r="BA75" i="14" s="1"/>
  <c r="BU76" i="14" s="1"/>
  <c r="AN100" i="14"/>
  <c r="AB57" i="14"/>
  <c r="AY57" i="14" s="1"/>
  <c r="BS58" i="14" s="1"/>
  <c r="AB60" i="14"/>
  <c r="AY60" i="14" s="1"/>
  <c r="BS60" i="14" s="1"/>
  <c r="AB55" i="14"/>
  <c r="AY55" i="14" s="1"/>
  <c r="BS54" i="14" s="1"/>
  <c r="AQ56" i="14"/>
  <c r="BF56" i="14" s="1"/>
  <c r="BZ57" i="14" s="1"/>
  <c r="AQ59" i="14"/>
  <c r="BF59" i="14" s="1"/>
  <c r="BZ59" i="14" s="1"/>
  <c r="AQ54" i="14"/>
  <c r="BF54" i="14" s="1"/>
  <c r="BZ56" i="14" s="1"/>
  <c r="BG91" i="14"/>
  <c r="AY53" i="14"/>
  <c r="Y58" i="14"/>
  <c r="AX58" i="14" s="1"/>
  <c r="BR55" i="14" s="1"/>
  <c r="AW91" i="14"/>
  <c r="AT117" i="14"/>
  <c r="BG117" i="14" s="1"/>
  <c r="CA117" i="14" s="1"/>
  <c r="AT112" i="14"/>
  <c r="BG112" i="14" s="1"/>
  <c r="CA111" i="14" s="1"/>
  <c r="AT116" i="14"/>
  <c r="BG116" i="14" s="1"/>
  <c r="CA116" i="14" s="1"/>
  <c r="AT110" i="14"/>
  <c r="AT118" i="14"/>
  <c r="BG118" i="14" s="1"/>
  <c r="CA118" i="14" s="1"/>
  <c r="AT113" i="14"/>
  <c r="BG113" i="14" s="1"/>
  <c r="CA114" i="14" s="1"/>
  <c r="AT111" i="14"/>
  <c r="BG111" i="14" s="1"/>
  <c r="CA113" i="14" s="1"/>
  <c r="AE60" i="14"/>
  <c r="BA60" i="14" s="1"/>
  <c r="BU60" i="14" s="1"/>
  <c r="AE58" i="14"/>
  <c r="BA58" i="14" s="1"/>
  <c r="BU55" i="14" s="1"/>
  <c r="AQ79" i="14"/>
  <c r="BF79" i="14" s="1"/>
  <c r="BZ79" i="14" s="1"/>
  <c r="AQ80" i="14"/>
  <c r="BF80" i="14" s="1"/>
  <c r="BZ80" i="14" s="1"/>
  <c r="AQ73" i="14"/>
  <c r="BF73" i="14" s="1"/>
  <c r="BZ75" i="14" s="1"/>
  <c r="AQ76" i="14"/>
  <c r="BF76" i="14" s="1"/>
  <c r="BZ77" i="14" s="1"/>
  <c r="AY91" i="14"/>
  <c r="BA91" i="14"/>
  <c r="V95" i="14"/>
  <c r="AW95" i="14" s="1"/>
  <c r="BQ96" i="14" s="1"/>
  <c r="V98" i="14"/>
  <c r="AW98" i="14" s="1"/>
  <c r="BQ98" i="14" s="1"/>
  <c r="V96" i="14"/>
  <c r="AW96" i="14" s="1"/>
  <c r="BQ93" i="14" s="1"/>
  <c r="V92" i="14"/>
  <c r="AW92" i="14" s="1"/>
  <c r="BQ94" i="14" s="1"/>
  <c r="V97" i="14"/>
  <c r="AW97" i="14" s="1"/>
  <c r="BQ97" i="14" s="1"/>
  <c r="V99" i="14"/>
  <c r="AW99" i="14" s="1"/>
  <c r="BQ99" i="14" s="1"/>
  <c r="AK80" i="14"/>
  <c r="BC80" i="14" s="1"/>
  <c r="BW80" i="14" s="1"/>
  <c r="BV91" i="14"/>
  <c r="V93" i="14"/>
  <c r="AW93" i="14" s="1"/>
  <c r="BQ92" i="14" s="1"/>
  <c r="Y98" i="14"/>
  <c r="AX98" i="14" s="1"/>
  <c r="BR98" i="14" s="1"/>
  <c r="Y95" i="14"/>
  <c r="AX95" i="14" s="1"/>
  <c r="BR96" i="14" s="1"/>
  <c r="Y93" i="14"/>
  <c r="AX93" i="14" s="1"/>
  <c r="BR92" i="14" s="1"/>
  <c r="Y91" i="14"/>
  <c r="V117" i="14"/>
  <c r="AW117" i="14" s="1"/>
  <c r="BQ117" i="14" s="1"/>
  <c r="V112" i="14"/>
  <c r="AW112" i="14" s="1"/>
  <c r="BQ111" i="14" s="1"/>
  <c r="V115" i="14"/>
  <c r="AW115" i="14" s="1"/>
  <c r="BQ112" i="14" s="1"/>
  <c r="V114" i="14"/>
  <c r="AW114" i="14" s="1"/>
  <c r="BQ115" i="14" s="1"/>
  <c r="AB96" i="14"/>
  <c r="AY96" i="14" s="1"/>
  <c r="BS93" i="14" s="1"/>
  <c r="AB97" i="14"/>
  <c r="AY97" i="14" s="1"/>
  <c r="BS97" i="14" s="1"/>
  <c r="AB99" i="14"/>
  <c r="AY99" i="14" s="1"/>
  <c r="BS99" i="14" s="1"/>
  <c r="AB98" i="14"/>
  <c r="AY98" i="14" s="1"/>
  <c r="BS98" i="14" s="1"/>
  <c r="Y112" i="14"/>
  <c r="AX112" i="14" s="1"/>
  <c r="BR111" i="14" s="1"/>
  <c r="Y115" i="14"/>
  <c r="AX115" i="14" s="1"/>
  <c r="BR112" i="14" s="1"/>
  <c r="Y118" i="14"/>
  <c r="AX118" i="14" s="1"/>
  <c r="BR118" i="14" s="1"/>
  <c r="Y111" i="14"/>
  <c r="AX111" i="14" s="1"/>
  <c r="BR113" i="14" s="1"/>
  <c r="Y113" i="14"/>
  <c r="AX113" i="14" s="1"/>
  <c r="BR114" i="14" s="1"/>
  <c r="AK135" i="14"/>
  <c r="BC135" i="14" s="1"/>
  <c r="BW135" i="14" s="1"/>
  <c r="AK130" i="14"/>
  <c r="BC130" i="14" s="1"/>
  <c r="BW132" i="14" s="1"/>
  <c r="AK133" i="14"/>
  <c r="BC133" i="14" s="1"/>
  <c r="BW134" i="14" s="1"/>
  <c r="AK136" i="14"/>
  <c r="BC136" i="14" s="1"/>
  <c r="BW136" i="14" s="1"/>
  <c r="AK131" i="14"/>
  <c r="BC131" i="14" s="1"/>
  <c r="BW130" i="14" s="1"/>
  <c r="Y76" i="14"/>
  <c r="AX76" i="14" s="1"/>
  <c r="BR77" i="14" s="1"/>
  <c r="AK79" i="14"/>
  <c r="BC79" i="14" s="1"/>
  <c r="BW79" i="14" s="1"/>
  <c r="AT95" i="14"/>
  <c r="BG95" i="14" s="1"/>
  <c r="CA96" i="14" s="1"/>
  <c r="AT98" i="14"/>
  <c r="BG98" i="14" s="1"/>
  <c r="CA98" i="14" s="1"/>
  <c r="AT92" i="14"/>
  <c r="BG92" i="14" s="1"/>
  <c r="CA94" i="14" s="1"/>
  <c r="AT97" i="14"/>
  <c r="BG97" i="14" s="1"/>
  <c r="CA97" i="14" s="1"/>
  <c r="AB115" i="14"/>
  <c r="AY115" i="14" s="1"/>
  <c r="BS112" i="14" s="1"/>
  <c r="AB118" i="14"/>
  <c r="AY118" i="14" s="1"/>
  <c r="BS118" i="14" s="1"/>
  <c r="AB110" i="14"/>
  <c r="AB114" i="14"/>
  <c r="AY114" i="14" s="1"/>
  <c r="BS115" i="14" s="1"/>
  <c r="AB116" i="14"/>
  <c r="AY116" i="14" s="1"/>
  <c r="BS116" i="14" s="1"/>
  <c r="V136" i="14"/>
  <c r="AW136" i="14" s="1"/>
  <c r="BQ136" i="14" s="1"/>
  <c r="V131" i="14"/>
  <c r="AW131" i="14" s="1"/>
  <c r="BQ130" i="14" s="1"/>
  <c r="V134" i="14"/>
  <c r="AW134" i="14" s="1"/>
  <c r="BQ131" i="14" s="1"/>
  <c r="V133" i="14"/>
  <c r="AW133" i="14" s="1"/>
  <c r="BQ134" i="14" s="1"/>
  <c r="AN80" i="14"/>
  <c r="BE80" i="14" s="1"/>
  <c r="BY80" i="14" s="1"/>
  <c r="AN76" i="14"/>
  <c r="BE76" i="14" s="1"/>
  <c r="BY77" i="14" s="1"/>
  <c r="AQ100" i="14"/>
  <c r="AH99" i="14"/>
  <c r="BB99" i="14" s="1"/>
  <c r="BV99" i="14" s="1"/>
  <c r="AH94" i="14"/>
  <c r="BB94" i="14" s="1"/>
  <c r="BV95" i="14" s="1"/>
  <c r="AH98" i="14"/>
  <c r="BB98" i="14" s="1"/>
  <c r="BV98" i="14" s="1"/>
  <c r="AH92" i="14"/>
  <c r="AK94" i="14"/>
  <c r="BC94" i="14" s="1"/>
  <c r="BW95" i="14" s="1"/>
  <c r="AK97" i="14"/>
  <c r="BC97" i="14" s="1"/>
  <c r="BW97" i="14" s="1"/>
  <c r="AH113" i="14"/>
  <c r="AH116" i="14"/>
  <c r="BB116" i="14" s="1"/>
  <c r="BV116" i="14" s="1"/>
  <c r="Y134" i="14"/>
  <c r="AX134" i="14" s="1"/>
  <c r="BR131" i="14" s="1"/>
  <c r="Y137" i="14"/>
  <c r="AX137" i="14" s="1"/>
  <c r="BR137" i="14" s="1"/>
  <c r="Y129" i="14"/>
  <c r="AK116" i="14"/>
  <c r="BC116" i="14" s="1"/>
  <c r="BW116" i="14" s="1"/>
  <c r="AK111" i="14"/>
  <c r="BC111" i="14" s="1"/>
  <c r="BW113" i="14" s="1"/>
  <c r="AT136" i="14"/>
  <c r="BG136" i="14" s="1"/>
  <c r="CA136" i="14" s="1"/>
  <c r="AT131" i="14"/>
  <c r="BG131" i="14" s="1"/>
  <c r="CA130" i="14" s="1"/>
  <c r="AT134" i="14"/>
  <c r="BG134" i="14" s="1"/>
  <c r="CA131" i="14" s="1"/>
  <c r="AK99" i="14"/>
  <c r="BC99" i="14" s="1"/>
  <c r="BW99" i="14" s="1"/>
  <c r="AN111" i="14"/>
  <c r="BE111" i="14" s="1"/>
  <c r="AN114" i="14"/>
  <c r="BE114" i="14" s="1"/>
  <c r="BY115" i="14" s="1"/>
  <c r="AH137" i="14"/>
  <c r="BB137" i="14" s="1"/>
  <c r="BV137" i="14" s="1"/>
  <c r="AH135" i="14"/>
  <c r="BB135" i="14" s="1"/>
  <c r="BV135" i="14" s="1"/>
  <c r="AH130" i="14"/>
  <c r="BB130" i="14" s="1"/>
  <c r="BV132" i="14" s="1"/>
  <c r="AQ131" i="14"/>
  <c r="BF131" i="14" s="1"/>
  <c r="BZ130" i="14" s="1"/>
  <c r="AE135" i="14"/>
  <c r="BA135" i="14" s="1"/>
  <c r="BU135" i="14" s="1"/>
  <c r="BU119" i="14" l="1"/>
  <c r="Y43" i="14"/>
  <c r="AH81" i="14"/>
  <c r="BZ119" i="14"/>
  <c r="BA119" i="14"/>
  <c r="AY43" i="14"/>
  <c r="BR43" i="14"/>
  <c r="AN43" i="14"/>
  <c r="BW81" i="14"/>
  <c r="CA62" i="14"/>
  <c r="BV62" i="14"/>
  <c r="BY100" i="14"/>
  <c r="BE34" i="14"/>
  <c r="BE43" i="14" s="1"/>
  <c r="BZ91" i="14"/>
  <c r="BZ100" i="14" s="1"/>
  <c r="AB43" i="14"/>
  <c r="AE100" i="14"/>
  <c r="BC43" i="14"/>
  <c r="AK43" i="14"/>
  <c r="BQ62" i="14"/>
  <c r="AT62" i="14"/>
  <c r="AW62" i="14"/>
  <c r="V62" i="14"/>
  <c r="V81" i="14"/>
  <c r="BY81" i="14"/>
  <c r="BE100" i="14"/>
  <c r="AQ119" i="14"/>
  <c r="AH62" i="14"/>
  <c r="AX43" i="14"/>
  <c r="BF119" i="14"/>
  <c r="BG62" i="14"/>
  <c r="BB62" i="14"/>
  <c r="AE119" i="14"/>
  <c r="BS43" i="14"/>
  <c r="AB62" i="14"/>
  <c r="AN81" i="14"/>
  <c r="AX81" i="14"/>
  <c r="BW100" i="14"/>
  <c r="BR81" i="14"/>
  <c r="AT138" i="14"/>
  <c r="CA138" i="14"/>
  <c r="BG138" i="14"/>
  <c r="AQ138" i="14"/>
  <c r="AN138" i="14"/>
  <c r="BE129" i="14"/>
  <c r="BC138" i="14"/>
  <c r="AK138" i="14"/>
  <c r="BW138" i="14"/>
  <c r="BV138" i="14"/>
  <c r="BB138" i="14"/>
  <c r="AH138" i="14"/>
  <c r="AE138" i="14"/>
  <c r="BS138" i="14"/>
  <c r="AY138" i="14"/>
  <c r="AB138" i="14"/>
  <c r="V138" i="14"/>
  <c r="Y100" i="14"/>
  <c r="AX91" i="14"/>
  <c r="BA100" i="14"/>
  <c r="BU91" i="14"/>
  <c r="BU100" i="14" s="1"/>
  <c r="BG100" i="14"/>
  <c r="CA91" i="14"/>
  <c r="CA100" i="14" s="1"/>
  <c r="BC53" i="14"/>
  <c r="AK62" i="14"/>
  <c r="AE43" i="14"/>
  <c r="BA36" i="14"/>
  <c r="BQ91" i="14"/>
  <c r="BQ100" i="14" s="1"/>
  <c r="AW100" i="14"/>
  <c r="AW43" i="14"/>
  <c r="BQ34" i="14"/>
  <c r="BQ43" i="14" s="1"/>
  <c r="V100" i="14"/>
  <c r="BA72" i="14"/>
  <c r="AE81" i="14"/>
  <c r="AN62" i="14"/>
  <c r="V119" i="14"/>
  <c r="BG34" i="14"/>
  <c r="AT43" i="14"/>
  <c r="BY113" i="14"/>
  <c r="BY119" i="14" s="1"/>
  <c r="BE119" i="14"/>
  <c r="AB100" i="14"/>
  <c r="Y62" i="14"/>
  <c r="AK100" i="14"/>
  <c r="Y81" i="14"/>
  <c r="AX129" i="14"/>
  <c r="Y138" i="14"/>
  <c r="BS53" i="14"/>
  <c r="BS62" i="14" s="1"/>
  <c r="AY62" i="14"/>
  <c r="BR53" i="14"/>
  <c r="BR62" i="14" s="1"/>
  <c r="AX62" i="14"/>
  <c r="BQ129" i="14"/>
  <c r="BQ138" i="14" s="1"/>
  <c r="AW138" i="14"/>
  <c r="AT81" i="14"/>
  <c r="BG72" i="14"/>
  <c r="BC81" i="14"/>
  <c r="AE62" i="14"/>
  <c r="BB113" i="14"/>
  <c r="AH119" i="14"/>
  <c r="AK119" i="14"/>
  <c r="AN119" i="14"/>
  <c r="BS91" i="14"/>
  <c r="BS100" i="14" s="1"/>
  <c r="AY100" i="14"/>
  <c r="AK81" i="14"/>
  <c r="AQ62" i="14"/>
  <c r="BU62" i="14"/>
  <c r="AT119" i="14"/>
  <c r="BG110" i="14"/>
  <c r="BZ81" i="14"/>
  <c r="BA62" i="14"/>
  <c r="BF62" i="14"/>
  <c r="BZ53" i="14"/>
  <c r="BZ62" i="14" s="1"/>
  <c r="AH100" i="14"/>
  <c r="BB92" i="14"/>
  <c r="AY110" i="14"/>
  <c r="AB119" i="14"/>
  <c r="BW119" i="14"/>
  <c r="BC100" i="14"/>
  <c r="Y119" i="14"/>
  <c r="AQ81" i="14"/>
  <c r="BF81" i="14"/>
  <c r="BY62" i="14"/>
  <c r="V43" i="14"/>
  <c r="AH43" i="14"/>
  <c r="BB34" i="14"/>
  <c r="BQ110" i="14"/>
  <c r="BQ119" i="14" s="1"/>
  <c r="AW119" i="14"/>
  <c r="BZ129" i="14"/>
  <c r="BZ138" i="14" s="1"/>
  <c r="BF138" i="14"/>
  <c r="AB81" i="14"/>
  <c r="AY72" i="14"/>
  <c r="BA138" i="14"/>
  <c r="BU129" i="14"/>
  <c r="BU138" i="14" s="1"/>
  <c r="BB81" i="14"/>
  <c r="BV72" i="14"/>
  <c r="BV81" i="14" s="1"/>
  <c r="BC119" i="14"/>
  <c r="AT100" i="14"/>
  <c r="BR110" i="14"/>
  <c r="BR119" i="14" s="1"/>
  <c r="AX119" i="14"/>
  <c r="AW81" i="14"/>
  <c r="BQ72" i="14"/>
  <c r="BQ81" i="14" s="1"/>
  <c r="BE62" i="14"/>
  <c r="BE81" i="14"/>
  <c r="BF34" i="14"/>
  <c r="AQ43" i="14"/>
  <c r="BY34" i="14" l="1"/>
  <c r="BY43" i="14" s="1"/>
  <c r="BY129" i="14"/>
  <c r="BY138" i="14" s="1"/>
  <c r="BE138" i="14"/>
  <c r="BV114" i="14"/>
  <c r="BV119" i="14" s="1"/>
  <c r="BB119" i="14"/>
  <c r="BA81" i="14"/>
  <c r="BU72" i="14"/>
  <c r="BU81" i="14" s="1"/>
  <c r="BV34" i="14"/>
  <c r="BV43" i="14" s="1"/>
  <c r="BB43" i="14"/>
  <c r="BC62" i="14"/>
  <c r="BW53" i="14"/>
  <c r="BW62" i="14" s="1"/>
  <c r="CA72" i="14"/>
  <c r="CA81" i="14" s="1"/>
  <c r="BG81" i="14"/>
  <c r="BV94" i="14"/>
  <c r="BV100" i="14" s="1"/>
  <c r="BB100" i="14"/>
  <c r="AX138" i="14"/>
  <c r="BR129" i="14"/>
  <c r="BR138" i="14" s="1"/>
  <c r="BG43" i="14"/>
  <c r="CA34" i="14"/>
  <c r="CA43" i="14" s="1"/>
  <c r="AY81" i="14"/>
  <c r="BS72" i="14"/>
  <c r="BS81" i="14" s="1"/>
  <c r="BZ34" i="14"/>
  <c r="BZ43" i="14" s="1"/>
  <c r="BF43" i="14"/>
  <c r="CA110" i="14"/>
  <c r="CA119" i="14" s="1"/>
  <c r="BG119" i="14"/>
  <c r="BS110" i="14"/>
  <c r="BS119" i="14" s="1"/>
  <c r="AY119" i="14"/>
  <c r="BU35" i="14"/>
  <c r="BU43" i="14" s="1"/>
  <c r="BA43" i="14"/>
  <c r="AX100" i="14"/>
  <c r="BR91" i="14"/>
  <c r="BR100" i="14" s="1"/>
</calcChain>
</file>

<file path=xl/sharedStrings.xml><?xml version="1.0" encoding="utf-8"?>
<sst xmlns="http://schemas.openxmlformats.org/spreadsheetml/2006/main" count="1601" uniqueCount="91">
  <si>
    <t>Site1</t>
    <phoneticPr fontId="1"/>
  </si>
  <si>
    <t>Site</t>
    <phoneticPr fontId="1"/>
  </si>
  <si>
    <t>binding position</t>
    <phoneticPr fontId="1"/>
  </si>
  <si>
    <t>[M+H]+</t>
    <phoneticPr fontId="1"/>
  </si>
  <si>
    <r>
      <t>[M+H]</t>
    </r>
    <r>
      <rPr>
        <vertAlign val="superscript"/>
        <sz val="12"/>
        <color theme="1"/>
        <rFont val="ＭＳ Ｐゴシック"/>
        <family val="3"/>
        <charset val="128"/>
        <scheme val="minor"/>
      </rPr>
      <t>+</t>
    </r>
    <phoneticPr fontId="1"/>
  </si>
  <si>
    <t>The entered protein in UniProt is: P00738</t>
    <phoneticPr fontId="1"/>
  </si>
  <si>
    <t>Site 2 and 3</t>
    <phoneticPr fontId="1"/>
  </si>
  <si>
    <t>Site 4</t>
    <phoneticPr fontId="1"/>
  </si>
  <si>
    <t>207 and 211</t>
    <phoneticPr fontId="1"/>
  </si>
  <si>
    <r>
      <t>MVSHH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LTTGATLIN</t>
    </r>
    <r>
      <rPr>
        <sz val="12"/>
        <color rgb="FF00B050"/>
        <rFont val="ＭＳ Ｐゴシック"/>
        <family val="3"/>
        <charset val="128"/>
        <scheme val="minor"/>
      </rPr>
      <t>E</t>
    </r>
    <r>
      <rPr>
        <sz val="12"/>
        <color theme="1"/>
        <rFont val="ＭＳ Ｐゴシック"/>
        <family val="2"/>
        <charset val="128"/>
        <scheme val="minor"/>
      </rPr>
      <t>QWLLTTAK</t>
    </r>
    <phoneticPr fontId="1"/>
  </si>
  <si>
    <r>
      <t>NLFL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HS</t>
    </r>
    <r>
      <rPr>
        <sz val="12"/>
        <color rgb="FF00B050"/>
        <rFont val="ＭＳ Ｐゴシック"/>
        <family val="3"/>
        <charset val="128"/>
        <scheme val="minor"/>
      </rPr>
      <t>E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ATAK</t>
    </r>
    <phoneticPr fontId="1"/>
  </si>
  <si>
    <r>
      <t>VVLHP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YSQV</t>
    </r>
    <r>
      <rPr>
        <sz val="12"/>
        <color rgb="FF00B050"/>
        <rFont val="ＭＳ Ｐゴシック"/>
        <family val="3"/>
        <charset val="128"/>
        <scheme val="minor"/>
      </rPr>
      <t>D</t>
    </r>
    <r>
      <rPr>
        <sz val="12"/>
        <color theme="1"/>
        <rFont val="ＭＳ Ｐゴシック"/>
        <family val="2"/>
        <charset val="128"/>
        <scheme val="minor"/>
      </rPr>
      <t>IGLIK</t>
    </r>
    <phoneticPr fontId="1"/>
  </si>
  <si>
    <t>Site 2</t>
    <phoneticPr fontId="1"/>
  </si>
  <si>
    <r>
      <t>NLFL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HS</t>
    </r>
    <r>
      <rPr>
        <sz val="12"/>
        <color rgb="FF00B050"/>
        <rFont val="ＭＳ Ｐゴシック"/>
        <family val="3"/>
        <charset val="128"/>
        <scheme val="minor"/>
      </rPr>
      <t>E</t>
    </r>
    <phoneticPr fontId="1"/>
  </si>
  <si>
    <t>Site 3</t>
    <phoneticPr fontId="1"/>
  </si>
  <si>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ATAK</t>
    </r>
    <phoneticPr fontId="1"/>
  </si>
  <si>
    <r>
      <t>VVLHP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YSQV</t>
    </r>
    <r>
      <rPr>
        <sz val="12"/>
        <color rgb="FF00B050"/>
        <rFont val="ＭＳ Ｐゴシック"/>
        <family val="3"/>
        <charset val="128"/>
        <scheme val="minor"/>
      </rPr>
      <t>D</t>
    </r>
    <phoneticPr fontId="1"/>
  </si>
  <si>
    <t>start position</t>
    <phoneticPr fontId="1"/>
  </si>
  <si>
    <t>end position</t>
    <phoneticPr fontId="1"/>
  </si>
  <si>
    <t>sequence</t>
    <phoneticPr fontId="1"/>
  </si>
  <si>
    <t>Peptide</t>
    <phoneticPr fontId="1"/>
  </si>
  <si>
    <t>Glycan</t>
    <phoneticPr fontId="1"/>
  </si>
  <si>
    <t>2-0</t>
    <phoneticPr fontId="1"/>
  </si>
  <si>
    <t>2-F</t>
    <phoneticPr fontId="1"/>
  </si>
  <si>
    <t>3-0</t>
    <phoneticPr fontId="1"/>
  </si>
  <si>
    <t>3-F</t>
    <phoneticPr fontId="1"/>
  </si>
  <si>
    <t>3-FF</t>
    <phoneticPr fontId="1"/>
  </si>
  <si>
    <t>4-0</t>
    <phoneticPr fontId="1"/>
  </si>
  <si>
    <t>4-F</t>
    <phoneticPr fontId="1"/>
  </si>
  <si>
    <t>4-FF</t>
    <phoneticPr fontId="1"/>
  </si>
  <si>
    <t>4-FFF</t>
    <phoneticPr fontId="1"/>
  </si>
  <si>
    <t>M</t>
    <phoneticPr fontId="1"/>
  </si>
  <si>
    <t>Glycopeptide</t>
    <phoneticPr fontId="1"/>
  </si>
  <si>
    <t>+2-0</t>
    <phoneticPr fontId="1"/>
  </si>
  <si>
    <t>+2-F</t>
    <phoneticPr fontId="1"/>
  </si>
  <si>
    <t>+3-0</t>
    <phoneticPr fontId="1"/>
  </si>
  <si>
    <t>+3-F</t>
    <phoneticPr fontId="1"/>
  </si>
  <si>
    <t>+3-FF</t>
    <phoneticPr fontId="1"/>
  </si>
  <si>
    <t>+4-0</t>
    <phoneticPr fontId="1"/>
  </si>
  <si>
    <t>+4-F</t>
    <phoneticPr fontId="1"/>
  </si>
  <si>
    <t>+4-FF</t>
    <phoneticPr fontId="1"/>
  </si>
  <si>
    <t>+4-FFF</t>
    <phoneticPr fontId="1"/>
  </si>
  <si>
    <t>[M+2H]2+</t>
    <phoneticPr fontId="1"/>
  </si>
  <si>
    <t>[M+3H]3+</t>
    <phoneticPr fontId="1"/>
  </si>
  <si>
    <t>[M+4H]4+</t>
    <phoneticPr fontId="1"/>
  </si>
  <si>
    <t>Xcalibur</t>
    <phoneticPr fontId="1"/>
  </si>
  <si>
    <t>HC0-1</t>
    <phoneticPr fontId="1"/>
  </si>
  <si>
    <t>HC0-2</t>
    <phoneticPr fontId="1"/>
  </si>
  <si>
    <t>HC0-3</t>
    <phoneticPr fontId="1"/>
  </si>
  <si>
    <t>SG1-1</t>
    <phoneticPr fontId="1"/>
  </si>
  <si>
    <t>SG1-2</t>
    <phoneticPr fontId="1"/>
  </si>
  <si>
    <t>SG1-3</t>
    <phoneticPr fontId="1"/>
  </si>
  <si>
    <t>SG2-1</t>
    <phoneticPr fontId="1"/>
  </si>
  <si>
    <t>SG2-2</t>
    <phoneticPr fontId="1"/>
  </si>
  <si>
    <t>SG2-3</t>
    <phoneticPr fontId="1"/>
  </si>
  <si>
    <t>1</t>
    <phoneticPr fontId="1"/>
  </si>
  <si>
    <t>HC0</t>
    <phoneticPr fontId="1"/>
  </si>
  <si>
    <t>SG1</t>
    <phoneticPr fontId="1"/>
  </si>
  <si>
    <t>SG2</t>
    <phoneticPr fontId="1"/>
  </si>
  <si>
    <t>Sample group</t>
    <phoneticPr fontId="1"/>
  </si>
  <si>
    <t>Raw data number</t>
    <phoneticPr fontId="1"/>
  </si>
  <si>
    <t>Rt (min)</t>
    <phoneticPr fontId="1"/>
  </si>
  <si>
    <t>Intensity</t>
    <phoneticPr fontId="1"/>
  </si>
  <si>
    <t>%</t>
    <phoneticPr fontId="1"/>
  </si>
  <si>
    <t>Rt (min), Intens, %</t>
    <phoneticPr fontId="1"/>
  </si>
  <si>
    <t>SUM</t>
    <phoneticPr fontId="1"/>
  </si>
  <si>
    <t>Site 1</t>
    <phoneticPr fontId="1"/>
  </si>
  <si>
    <t>Charge state</t>
    <phoneticPr fontId="1"/>
  </si>
  <si>
    <r>
      <t>[M+3H]</t>
    </r>
    <r>
      <rPr>
        <vertAlign val="superscript"/>
        <sz val="12"/>
        <color theme="1"/>
        <rFont val="ＭＳ Ｐゴシック"/>
        <family val="3"/>
        <charset val="128"/>
        <scheme val="minor"/>
      </rPr>
      <t>3+</t>
    </r>
    <phoneticPr fontId="1"/>
  </si>
  <si>
    <r>
      <t>[M+4H]4</t>
    </r>
    <r>
      <rPr>
        <vertAlign val="superscript"/>
        <sz val="12"/>
        <color theme="1"/>
        <rFont val="ＭＳ Ｐゴシック"/>
        <family val="3"/>
        <charset val="128"/>
        <scheme val="minor"/>
      </rPr>
      <t>+</t>
    </r>
    <phoneticPr fontId="1"/>
  </si>
  <si>
    <r>
      <t>[M+4H]</t>
    </r>
    <r>
      <rPr>
        <vertAlign val="superscript"/>
        <sz val="12"/>
        <color theme="1"/>
        <rFont val="ＭＳ Ｐゴシック"/>
        <family val="3"/>
        <charset val="128"/>
        <scheme val="minor"/>
      </rPr>
      <t>4+</t>
    </r>
    <phoneticPr fontId="1"/>
  </si>
  <si>
    <r>
      <t>[M+3H]</t>
    </r>
    <r>
      <rPr>
        <vertAlign val="superscript"/>
        <sz val="12"/>
        <color rgb="FF3333FF"/>
        <rFont val="ＭＳ Ｐゴシック"/>
        <family val="3"/>
        <charset val="128"/>
        <scheme val="minor"/>
      </rPr>
      <t>3+</t>
    </r>
    <phoneticPr fontId="1"/>
  </si>
  <si>
    <r>
      <rPr>
        <sz val="12"/>
        <color rgb="FF3333FF"/>
        <rFont val="ＭＳ Ｐゴシック"/>
        <family val="3"/>
        <charset val="128"/>
        <scheme val="minor"/>
      </rPr>
      <t>[M+2H]</t>
    </r>
    <r>
      <rPr>
        <vertAlign val="superscript"/>
        <sz val="12"/>
        <color rgb="FF3333FF"/>
        <rFont val="ＭＳ Ｐゴシック"/>
        <family val="3"/>
        <charset val="128"/>
        <scheme val="minor"/>
      </rPr>
      <t>2+</t>
    </r>
    <phoneticPr fontId="1"/>
  </si>
  <si>
    <r>
      <t>[M+2H]</t>
    </r>
    <r>
      <rPr>
        <vertAlign val="superscript"/>
        <sz val="12"/>
        <color rgb="FF3333FF"/>
        <rFont val="ＭＳ Ｐゴシック"/>
        <family val="3"/>
        <charset val="128"/>
        <scheme val="minor"/>
      </rPr>
      <t>2+</t>
    </r>
    <phoneticPr fontId="1"/>
  </si>
  <si>
    <r>
      <rPr>
        <sz val="12"/>
        <color rgb="FF3333FF"/>
        <rFont val="ＭＳ Ｐゴシック"/>
        <family val="3"/>
        <charset val="128"/>
        <scheme val="minor"/>
      </rPr>
      <t>M</t>
    </r>
    <r>
      <rPr>
        <vertAlign val="superscript"/>
        <sz val="12"/>
        <color rgb="FF3333FF"/>
        <rFont val="ＭＳ Ｐゴシック"/>
        <family val="3"/>
        <charset val="128"/>
        <scheme val="minor"/>
      </rPr>
      <t>O</t>
    </r>
    <r>
      <rPr>
        <sz val="12"/>
        <color theme="1"/>
        <rFont val="ＭＳ Ｐゴシック"/>
        <family val="2"/>
        <charset val="128"/>
        <scheme val="minor"/>
      </rPr>
      <t>VSHH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LTTGATLIN</t>
    </r>
    <r>
      <rPr>
        <sz val="12"/>
        <color rgb="FF00B050"/>
        <rFont val="ＭＳ Ｐゴシック"/>
        <family val="3"/>
        <charset val="128"/>
        <scheme val="minor"/>
      </rPr>
      <t>E</t>
    </r>
    <r>
      <rPr>
        <sz val="12"/>
        <color theme="1"/>
        <rFont val="ＭＳ Ｐゴシック"/>
        <family val="3"/>
        <charset val="128"/>
        <scheme val="minor"/>
      </rPr>
      <t xml:space="preserve"> </t>
    </r>
    <r>
      <rPr>
        <sz val="12"/>
        <color rgb="FF3333FF"/>
        <rFont val="ＭＳ Ｐゴシック"/>
        <family val="3"/>
        <charset val="128"/>
        <scheme val="minor"/>
      </rPr>
      <t>(</t>
    </r>
    <r>
      <rPr>
        <vertAlign val="superscript"/>
        <sz val="12"/>
        <color rgb="FF3333FF"/>
        <rFont val="ＭＳ Ｐゴシック"/>
        <family val="3"/>
        <charset val="128"/>
        <scheme val="minor"/>
      </rPr>
      <t>O</t>
    </r>
    <r>
      <rPr>
        <sz val="12"/>
        <color rgb="FF3333FF"/>
        <rFont val="ＭＳ Ｐゴシック"/>
        <family val="3"/>
        <charset val="128"/>
        <scheme val="minor"/>
      </rPr>
      <t>: Oxidation)</t>
    </r>
    <phoneticPr fontId="1"/>
  </si>
  <si>
    <r>
      <rPr>
        <sz val="12"/>
        <color rgb="FF3333FF"/>
        <rFont val="ＭＳ Ｐゴシック"/>
        <family val="3"/>
        <charset val="128"/>
        <scheme val="minor"/>
      </rPr>
      <t>M</t>
    </r>
    <r>
      <rPr>
        <vertAlign val="superscript"/>
        <sz val="12"/>
        <color rgb="FF3333FF"/>
        <rFont val="ＭＳ Ｐゴシック"/>
        <family val="3"/>
        <charset val="128"/>
        <scheme val="minor"/>
      </rPr>
      <t>O</t>
    </r>
    <r>
      <rPr>
        <sz val="12"/>
        <color theme="1"/>
        <rFont val="ＭＳ Ｐゴシック"/>
        <family val="2"/>
        <charset val="128"/>
        <scheme val="minor"/>
      </rPr>
      <t>VSHH</t>
    </r>
    <r>
      <rPr>
        <sz val="12"/>
        <color rgb="FFFF0000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2"/>
        <charset val="128"/>
        <scheme val="minor"/>
      </rPr>
      <t>LTTGATLIN</t>
    </r>
    <r>
      <rPr>
        <sz val="12"/>
        <color rgb="FF00B050"/>
        <rFont val="ＭＳ Ｐゴシック"/>
        <family val="3"/>
        <charset val="128"/>
        <scheme val="minor"/>
      </rPr>
      <t>E</t>
    </r>
    <r>
      <rPr>
        <sz val="12"/>
        <color rgb="FF3333FF"/>
        <rFont val="ＭＳ Ｐゴシック"/>
        <family val="3"/>
        <charset val="128"/>
        <scheme val="minor"/>
      </rPr>
      <t xml:space="preserve"> (</t>
    </r>
    <r>
      <rPr>
        <vertAlign val="superscript"/>
        <sz val="12"/>
        <color rgb="FF3333FF"/>
        <rFont val="ＭＳ Ｐゴシック"/>
        <family val="3"/>
        <charset val="128"/>
        <scheme val="minor"/>
      </rPr>
      <t>O</t>
    </r>
    <r>
      <rPr>
        <sz val="12"/>
        <color rgb="FF3333FF"/>
        <rFont val="ＭＳ Ｐゴシック"/>
        <family val="3"/>
        <charset val="128"/>
        <scheme val="minor"/>
      </rPr>
      <t>: Oxidation)</t>
    </r>
    <phoneticPr fontId="1"/>
  </si>
  <si>
    <r>
      <t>[M+3H]</t>
    </r>
    <r>
      <rPr>
        <vertAlign val="superscript"/>
        <sz val="12"/>
        <color theme="1"/>
        <rFont val="ＭＳ Ｐゴシック"/>
        <family val="3"/>
        <charset val="128"/>
        <scheme val="minor"/>
      </rPr>
      <t>3+</t>
    </r>
    <r>
      <rPr>
        <sz val="12"/>
        <color theme="1"/>
        <rFont val="ＭＳ Ｐゴシック"/>
        <family val="2"/>
        <charset val="128"/>
        <scheme val="minor"/>
      </rPr>
      <t>,  Oxidation (M)</t>
    </r>
    <phoneticPr fontId="1"/>
  </si>
  <si>
    <t>[M+3H]3+,  Oxidation (M)</t>
    <phoneticPr fontId="1"/>
  </si>
  <si>
    <t>Intensity</t>
    <phoneticPr fontId="1"/>
  </si>
  <si>
    <t>Sample number</t>
    <phoneticPr fontId="1"/>
  </si>
  <si>
    <t>Non-Fuc</t>
    <phoneticPr fontId="1"/>
  </si>
  <si>
    <t>Fuc</t>
    <phoneticPr fontId="1"/>
  </si>
  <si>
    <t>HC-Hp</t>
    <phoneticPr fontId="1"/>
  </si>
  <si>
    <t>SP-Hp</t>
    <phoneticPr fontId="1"/>
  </si>
  <si>
    <t>Average (n=3)</t>
    <phoneticPr fontId="1"/>
  </si>
  <si>
    <t>Average (n=6)</t>
    <phoneticPr fontId="1"/>
  </si>
  <si>
    <t>Bi-</t>
    <phoneticPr fontId="1"/>
  </si>
  <si>
    <t>Tri-</t>
    <phoneticPr fontId="1"/>
  </si>
  <si>
    <t>Tetra-</t>
    <phoneticPr fontId="1"/>
  </si>
  <si>
    <t>without Fuc</t>
    <phoneticPr fontId="1"/>
  </si>
  <si>
    <t>with Fuc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</si>
</sst>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_ "/>
    <numFmt numFmtId="177" formatCode="0.0000_ "/>
    <numFmt numFmtId="178" formatCode="0.0"/>
    <numFmt numFmtId="179" formatCode="0_ "/>
    <numFmt numFmtId="180" formatCode="0.00_ "/>
  </numFmts>
  <fonts count="1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rgb="FF00B050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3333FF"/>
      <name val="ＭＳ Ｐゴシック"/>
      <family val="3"/>
      <charset val="128"/>
      <scheme val="minor"/>
    </font>
    <font>
      <vertAlign val="superscript"/>
      <sz val="12"/>
      <color rgb="FF3333FF"/>
      <name val="ＭＳ Ｐゴシック"/>
      <family val="3"/>
      <charset val="128"/>
      <scheme val="minor"/>
    </font>
    <font>
      <sz val="12"/>
      <color rgb="FF3333FF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66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 diagonalUp="1"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auto="1"/>
      </bottom>
      <diagonal/>
    </border>
    <border diagonalUp="1">
      <left style="medium">
        <color auto="1"/>
      </left>
      <right style="thin">
        <color auto="1"/>
      </right>
      <top style="double">
        <color indexed="64"/>
      </top>
      <bottom style="thin">
        <color auto="1"/>
      </bottom>
      <diagonal style="thin">
        <color auto="1"/>
      </diagonal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 style="double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 diagonalUp="1">
      <left style="thick">
        <color auto="1"/>
      </left>
      <right style="thin">
        <color auto="1"/>
      </right>
      <top style="double">
        <color indexed="64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2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76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176" fontId="0" fillId="5" borderId="1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2" xfId="0" applyBorder="1"/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38" fontId="0" fillId="0" borderId="2" xfId="1" applyFont="1" applyBorder="1" applyAlignment="1"/>
    <xf numFmtId="38" fontId="0" fillId="0" borderId="1" xfId="1" applyFont="1" applyBorder="1" applyAlignment="1"/>
    <xf numFmtId="38" fontId="0" fillId="0" borderId="9" xfId="1" applyFont="1" applyBorder="1" applyAlignment="1"/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8" xfId="0" applyBorder="1"/>
    <xf numFmtId="0" fontId="0" fillId="0" borderId="14" xfId="0" applyBorder="1"/>
    <xf numFmtId="0" fontId="0" fillId="0" borderId="16" xfId="0" applyBorder="1"/>
    <xf numFmtId="0" fontId="0" fillId="0" borderId="20" xfId="0" applyBorder="1"/>
    <xf numFmtId="0" fontId="0" fillId="0" borderId="25" xfId="0" applyBorder="1" applyAlignment="1">
      <alignment horizontal="center" vertical="center"/>
    </xf>
    <xf numFmtId="0" fontId="0" fillId="0" borderId="26" xfId="0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5" fillId="0" borderId="9" xfId="0" applyFont="1" applyBorder="1" applyAlignment="1">
      <alignment horizontal="center" vertical="center"/>
    </xf>
    <xf numFmtId="178" fontId="3" fillId="0" borderId="11" xfId="0" applyNumberFormat="1" applyFont="1" applyBorder="1"/>
    <xf numFmtId="178" fontId="3" fillId="0" borderId="1" xfId="0" applyNumberFormat="1" applyFont="1" applyBorder="1"/>
    <xf numFmtId="178" fontId="3" fillId="0" borderId="9" xfId="0" applyNumberFormat="1" applyFont="1" applyBorder="1"/>
    <xf numFmtId="0" fontId="3" fillId="0" borderId="11" xfId="0" applyFont="1" applyBorder="1"/>
    <xf numFmtId="0" fontId="5" fillId="0" borderId="17" xfId="0" applyFont="1" applyBorder="1" applyAlignment="1">
      <alignment horizontal="center" vertical="center"/>
    </xf>
    <xf numFmtId="178" fontId="3" fillId="0" borderId="19" xfId="0" applyNumberFormat="1" applyFont="1" applyBorder="1"/>
    <xf numFmtId="178" fontId="3" fillId="0" borderId="15" xfId="0" applyNumberFormat="1" applyFont="1" applyBorder="1"/>
    <xf numFmtId="178" fontId="3" fillId="0" borderId="17" xfId="0" applyNumberFormat="1" applyFont="1" applyBorder="1"/>
    <xf numFmtId="0" fontId="3" fillId="0" borderId="19" xfId="0" applyFont="1" applyBorder="1"/>
    <xf numFmtId="2" fontId="3" fillId="0" borderId="9" xfId="0" applyNumberFormat="1" applyFont="1" applyBorder="1"/>
    <xf numFmtId="0" fontId="5" fillId="0" borderId="22" xfId="0" applyFont="1" applyBorder="1" applyAlignment="1">
      <alignment horizontal="center" vertical="center"/>
    </xf>
    <xf numFmtId="178" fontId="3" fillId="0" borderId="23" xfId="0" applyNumberFormat="1" applyFont="1" applyBorder="1"/>
    <xf numFmtId="178" fontId="3" fillId="0" borderId="21" xfId="0" applyNumberFormat="1" applyFont="1" applyBorder="1"/>
    <xf numFmtId="178" fontId="3" fillId="0" borderId="22" xfId="0" applyNumberFormat="1" applyFont="1" applyBorder="1"/>
    <xf numFmtId="0" fontId="3" fillId="0" borderId="23" xfId="0" applyFont="1" applyBorder="1"/>
    <xf numFmtId="178" fontId="5" fillId="0" borderId="11" xfId="0" applyNumberFormat="1" applyFont="1" applyBorder="1"/>
    <xf numFmtId="178" fontId="5" fillId="0" borderId="1" xfId="0" applyNumberFormat="1" applyFont="1" applyBorder="1"/>
    <xf numFmtId="178" fontId="5" fillId="0" borderId="9" xfId="0" applyNumberFormat="1" applyFont="1" applyBorder="1"/>
    <xf numFmtId="0" fontId="5" fillId="0" borderId="11" xfId="0" applyFont="1" applyBorder="1"/>
    <xf numFmtId="178" fontId="5" fillId="0" borderId="23" xfId="0" applyNumberFormat="1" applyFont="1" applyBorder="1"/>
    <xf numFmtId="178" fontId="5" fillId="0" borderId="21" xfId="0" applyNumberFormat="1" applyFont="1" applyBorder="1"/>
    <xf numFmtId="178" fontId="5" fillId="0" borderId="22" xfId="0" applyNumberFormat="1" applyFont="1" applyBorder="1"/>
    <xf numFmtId="0" fontId="5" fillId="0" borderId="23" xfId="0" applyFont="1" applyBorder="1"/>
    <xf numFmtId="1" fontId="5" fillId="0" borderId="1" xfId="0" applyNumberFormat="1" applyFont="1" applyBorder="1"/>
    <xf numFmtId="0" fontId="5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" fontId="5" fillId="0" borderId="2" xfId="0" applyNumberFormat="1" applyFont="1" applyBorder="1"/>
    <xf numFmtId="49" fontId="0" fillId="0" borderId="29" xfId="0" applyNumberFormat="1" applyBorder="1" applyAlignment="1">
      <alignment horizontal="center"/>
    </xf>
    <xf numFmtId="1" fontId="5" fillId="0" borderId="28" xfId="0" applyNumberFormat="1" applyFont="1" applyBorder="1"/>
    <xf numFmtId="2" fontId="5" fillId="0" borderId="2" xfId="0" applyNumberFormat="1" applyFont="1" applyBorder="1"/>
    <xf numFmtId="2" fontId="5" fillId="0" borderId="1" xfId="0" applyNumberFormat="1" applyFont="1" applyBorder="1"/>
    <xf numFmtId="2" fontId="5" fillId="0" borderId="28" xfId="0" applyNumberFormat="1" applyFont="1" applyBorder="1"/>
    <xf numFmtId="178" fontId="3" fillId="0" borderId="2" xfId="0" applyNumberFormat="1" applyFont="1" applyBorder="1"/>
    <xf numFmtId="0" fontId="0" fillId="5" borderId="1" xfId="0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6" fillId="2" borderId="1" xfId="0" applyFont="1" applyFill="1" applyBorder="1" applyAlignment="1">
      <alignment vertical="center"/>
    </xf>
    <xf numFmtId="177" fontId="10" fillId="2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2" fontId="10" fillId="0" borderId="2" xfId="0" applyNumberFormat="1" applyFont="1" applyBorder="1"/>
    <xf numFmtId="2" fontId="10" fillId="0" borderId="1" xfId="0" applyNumberFormat="1" applyFont="1" applyBorder="1"/>
    <xf numFmtId="1" fontId="10" fillId="0" borderId="1" xfId="0" applyNumberFormat="1" applyFont="1" applyBorder="1"/>
    <xf numFmtId="2" fontId="10" fillId="0" borderId="9" xfId="0" applyNumberFormat="1" applyFont="1" applyBorder="1"/>
    <xf numFmtId="1" fontId="10" fillId="0" borderId="9" xfId="0" applyNumberFormat="1" applyFont="1" applyBorder="1"/>
    <xf numFmtId="1" fontId="10" fillId="0" borderId="2" xfId="0" applyNumberFormat="1" applyFont="1" applyBorder="1"/>
    <xf numFmtId="0" fontId="10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34" xfId="0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2" fontId="0" fillId="0" borderId="2" xfId="0" applyNumberFormat="1" applyFont="1" applyBorder="1"/>
    <xf numFmtId="2" fontId="0" fillId="0" borderId="1" xfId="0" applyNumberFormat="1" applyFont="1" applyBorder="1"/>
    <xf numFmtId="2" fontId="0" fillId="0" borderId="9" xfId="0" applyNumberFormat="1" applyFont="1" applyBorder="1"/>
    <xf numFmtId="1" fontId="0" fillId="0" borderId="1" xfId="0" applyNumberFormat="1" applyFont="1" applyBorder="1"/>
    <xf numFmtId="49" fontId="6" fillId="0" borderId="13" xfId="0" applyNumberFormat="1" applyFont="1" applyBorder="1" applyAlignment="1">
      <alignment horizontal="center" vertical="center"/>
    </xf>
    <xf numFmtId="2" fontId="6" fillId="0" borderId="2" xfId="0" applyNumberFormat="1" applyFont="1" applyBorder="1"/>
    <xf numFmtId="49" fontId="6" fillId="0" borderId="5" xfId="0" applyNumberFormat="1" applyFont="1" applyBorder="1" applyAlignment="1">
      <alignment horizontal="center"/>
    </xf>
    <xf numFmtId="2" fontId="6" fillId="0" borderId="1" xfId="0" applyNumberFormat="1" applyFont="1" applyBorder="1"/>
    <xf numFmtId="1" fontId="6" fillId="0" borderId="1" xfId="0" applyNumberFormat="1" applyFont="1" applyBorder="1"/>
    <xf numFmtId="49" fontId="6" fillId="0" borderId="13" xfId="0" applyNumberFormat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0" fillId="0" borderId="0" xfId="0" applyBorder="1"/>
    <xf numFmtId="49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180" fontId="0" fillId="0" borderId="1" xfId="0" applyNumberFormat="1" applyBorder="1"/>
    <xf numFmtId="0" fontId="0" fillId="0" borderId="2" xfId="0" applyBorder="1" applyAlignment="1">
      <alignment horizontal="center" vertical="center"/>
    </xf>
    <xf numFmtId="2" fontId="0" fillId="0" borderId="1" xfId="0" applyNumberFormat="1" applyBorder="1"/>
    <xf numFmtId="1" fontId="0" fillId="0" borderId="9" xfId="0" applyNumberFormat="1" applyFont="1" applyBorder="1"/>
    <xf numFmtId="49" fontId="6" fillId="0" borderId="12" xfId="0" applyNumberFormat="1" applyFont="1" applyBorder="1" applyAlignment="1">
      <alignment horizontal="center"/>
    </xf>
    <xf numFmtId="1" fontId="6" fillId="0" borderId="9" xfId="0" applyNumberFormat="1" applyFont="1" applyBorder="1"/>
    <xf numFmtId="2" fontId="6" fillId="0" borderId="9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9" fontId="0" fillId="0" borderId="32" xfId="0" applyNumberFormat="1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79" fontId="0" fillId="0" borderId="7" xfId="0" applyNumberForma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79" fontId="0" fillId="0" borderId="33" xfId="0" applyNumberFormat="1" applyBorder="1" applyAlignment="1">
      <alignment horizontal="center" vertical="center"/>
    </xf>
    <xf numFmtId="179" fontId="0" fillId="0" borderId="31" xfId="0" applyNumberFormat="1" applyBorder="1" applyAlignment="1">
      <alignment horizontal="center" vertical="center"/>
    </xf>
    <xf numFmtId="179" fontId="0" fillId="0" borderId="3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9" fontId="0" fillId="0" borderId="21" xfId="0" applyNumberFormat="1" applyBorder="1" applyAlignment="1">
      <alignment horizontal="center" vertical="center"/>
    </xf>
    <xf numFmtId="179" fontId="0" fillId="0" borderId="24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Medium4"/>
  <colors>
    <mruColors>
      <color rgb="FF00FFFF"/>
      <color rgb="FF66FF66"/>
      <color rgb="FF00CC00"/>
      <color rgb="FFFF00FF"/>
      <color rgb="FF3333FF"/>
      <color rgb="FFFF99FF"/>
      <color rgb="FFFF7979"/>
      <color rgb="FFCCFFCC"/>
      <color rgb="FF99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3,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231111_Hpt'!$AW$34:$BG$34</c:f>
              <c:numCache>
                <c:formatCode>0.00</c:formatCode>
                <c:ptCount val="11"/>
                <c:pt idx="0">
                  <c:v>29.713612093474794</c:v>
                </c:pt>
                <c:pt idx="1">
                  <c:v>29.060112919295918</c:v>
                </c:pt>
                <c:pt idx="2">
                  <c:v>28.266791645918161</c:v>
                </c:pt>
                <c:pt idx="4">
                  <c:v>24.153851651035531</c:v>
                </c:pt>
                <c:pt idx="5">
                  <c:v>16.53549265930074</c:v>
                </c:pt>
                <c:pt idx="6">
                  <c:v>26.338604350649565</c:v>
                </c:pt>
                <c:pt idx="8">
                  <c:v>33.095733900037203</c:v>
                </c:pt>
                <c:pt idx="9">
                  <c:v>33.630401883302511</c:v>
                </c:pt>
                <c:pt idx="10">
                  <c:v>19.329246303642265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22-4101-BBFD-91322512DC6A}"/>
            </c:ext>
          </c:extLst>
        </c:ser>
        <c:ser>
          <c:idx val="1"/>
          <c:order val="1"/>
          <c:tx>
            <c:strRef>
              <c:f>'results of 231111_Hpt'!$AV$35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231111_Hpt'!$AW$35:$BG$35</c:f>
              <c:numCache>
                <c:formatCode>0.00</c:formatCode>
                <c:ptCount val="11"/>
                <c:pt idx="0">
                  <c:v>1.7717217946050898</c:v>
                </c:pt>
                <c:pt idx="1">
                  <c:v>3.2658031661684932</c:v>
                </c:pt>
                <c:pt idx="2">
                  <c:v>2.6890067078707638</c:v>
                </c:pt>
                <c:pt idx="4">
                  <c:v>3.0541647128995342</c:v>
                </c:pt>
                <c:pt idx="5">
                  <c:v>4.1622521568033903</c:v>
                </c:pt>
                <c:pt idx="6">
                  <c:v>2.4195914384701851</c:v>
                </c:pt>
                <c:pt idx="8">
                  <c:v>5.1311215348894885</c:v>
                </c:pt>
                <c:pt idx="9">
                  <c:v>2.9706854996917214</c:v>
                </c:pt>
                <c:pt idx="10">
                  <c:v>3.3393436711143165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22-4101-BBFD-91322512DC6A}"/>
            </c:ext>
          </c:extLst>
        </c:ser>
        <c:ser>
          <c:idx val="2"/>
          <c:order val="2"/>
          <c:tx>
            <c:strRef>
              <c:f>'results of 231111_Hpt'!$AV$36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231111_Hpt'!$AW$36:$BG$36</c:f>
              <c:numCache>
                <c:formatCode>0.00</c:formatCode>
                <c:ptCount val="11"/>
                <c:pt idx="0">
                  <c:v>44.726440607447472</c:v>
                </c:pt>
                <c:pt idx="1">
                  <c:v>42.898261928484445</c:v>
                </c:pt>
                <c:pt idx="2">
                  <c:v>48.917660154075982</c:v>
                </c:pt>
                <c:pt idx="4">
                  <c:v>37.528298433013887</c:v>
                </c:pt>
                <c:pt idx="5">
                  <c:v>25.08702890873316</c:v>
                </c:pt>
                <c:pt idx="6">
                  <c:v>31.448095807909493</c:v>
                </c:pt>
                <c:pt idx="8">
                  <c:v>25.228014213206652</c:v>
                </c:pt>
                <c:pt idx="9">
                  <c:v>26.259738803878708</c:v>
                </c:pt>
                <c:pt idx="10">
                  <c:v>24.630364226469528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22-4101-BBFD-91322512DC6A}"/>
            </c:ext>
          </c:extLst>
        </c:ser>
        <c:ser>
          <c:idx val="3"/>
          <c:order val="3"/>
          <c:tx>
            <c:strRef>
              <c:f>'results of 231111_Hpt'!$AV$37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231111_Hpt'!$AW$37:$BG$37</c:f>
              <c:numCache>
                <c:formatCode>0.00</c:formatCode>
                <c:ptCount val="11"/>
                <c:pt idx="0">
                  <c:v>9.0146314402607306</c:v>
                </c:pt>
                <c:pt idx="1">
                  <c:v>11.402634783571349</c:v>
                </c:pt>
                <c:pt idx="2">
                  <c:v>7.9381352705117312</c:v>
                </c:pt>
                <c:pt idx="4">
                  <c:v>20.16147947731065</c:v>
                </c:pt>
                <c:pt idx="5">
                  <c:v>23.951869229604963</c:v>
                </c:pt>
                <c:pt idx="6">
                  <c:v>21.558757503535439</c:v>
                </c:pt>
                <c:pt idx="8">
                  <c:v>20.823801562426507</c:v>
                </c:pt>
                <c:pt idx="9">
                  <c:v>17.683986323636567</c:v>
                </c:pt>
                <c:pt idx="10">
                  <c:v>29.102055535521099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22-4101-BBFD-91322512DC6A}"/>
            </c:ext>
          </c:extLst>
        </c:ser>
        <c:ser>
          <c:idx val="4"/>
          <c:order val="4"/>
          <c:tx>
            <c:strRef>
              <c:f>'results of 231111_Hpt'!$AV$38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231111_Hpt'!$AW$38:$BG$38</c:f>
              <c:numCache>
                <c:formatCode>0.00</c:formatCode>
                <c:ptCount val="11"/>
                <c:pt idx="0">
                  <c:v>0.36405242354899103</c:v>
                </c:pt>
                <c:pt idx="1">
                  <c:v>1.0932137717258938</c:v>
                </c:pt>
                <c:pt idx="2">
                  <c:v>0.66785787515744466</c:v>
                </c:pt>
                <c:pt idx="4">
                  <c:v>1.9123462712142183</c:v>
                </c:pt>
                <c:pt idx="5">
                  <c:v>4.6163160284546692</c:v>
                </c:pt>
                <c:pt idx="6">
                  <c:v>2.3371802859337349</c:v>
                </c:pt>
                <c:pt idx="8">
                  <c:v>2.3218324945374937</c:v>
                </c:pt>
                <c:pt idx="9">
                  <c:v>1.583431422005493</c:v>
                </c:pt>
                <c:pt idx="10">
                  <c:v>3.4944103858636852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22-4101-BBFD-91322512DC6A}"/>
            </c:ext>
          </c:extLst>
        </c:ser>
        <c:ser>
          <c:idx val="5"/>
          <c:order val="5"/>
          <c:tx>
            <c:strRef>
              <c:f>'results of 231111_Hpt'!$AV$39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231111_Hpt'!$AW$39:$BG$39</c:f>
              <c:numCache>
                <c:formatCode>0.00</c:formatCode>
                <c:ptCount val="11"/>
                <c:pt idx="0">
                  <c:v>13.001872269606823</c:v>
                </c:pt>
                <c:pt idx="1">
                  <c:v>10.793756227167055</c:v>
                </c:pt>
                <c:pt idx="2">
                  <c:v>10.515832332522921</c:v>
                </c:pt>
                <c:pt idx="4">
                  <c:v>9.6216169386769632</c:v>
                </c:pt>
                <c:pt idx="5">
                  <c:v>14.151657333131526</c:v>
                </c:pt>
                <c:pt idx="6">
                  <c:v>10.251947375534435</c:v>
                </c:pt>
                <c:pt idx="8">
                  <c:v>7.2263294949693631</c:v>
                </c:pt>
                <c:pt idx="9">
                  <c:v>9.9489938904769915</c:v>
                </c:pt>
                <c:pt idx="10">
                  <c:v>9.9170573386224294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22-4101-BBFD-91322512DC6A}"/>
            </c:ext>
          </c:extLst>
        </c:ser>
        <c:ser>
          <c:idx val="6"/>
          <c:order val="6"/>
          <c:tx>
            <c:strRef>
              <c:f>'results of 231111_Hpt'!$AV$40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231111_Hpt'!$AW$40:$BG$40</c:f>
              <c:numCache>
                <c:formatCode>0.00</c:formatCode>
                <c:ptCount val="11"/>
                <c:pt idx="0">
                  <c:v>1.4076693710560988</c:v>
                </c:pt>
                <c:pt idx="1">
                  <c:v>1.4862172035868482</c:v>
                </c:pt>
                <c:pt idx="2">
                  <c:v>1.0047160139429978</c:v>
                </c:pt>
                <c:pt idx="4">
                  <c:v>3.2138595998485293</c:v>
                </c:pt>
                <c:pt idx="5">
                  <c:v>8.7785681852580595</c:v>
                </c:pt>
                <c:pt idx="6">
                  <c:v>4.6809534640703854</c:v>
                </c:pt>
                <c:pt idx="8">
                  <c:v>4.3614533046560657</c:v>
                </c:pt>
                <c:pt idx="9">
                  <c:v>6.1095230087999557</c:v>
                </c:pt>
                <c:pt idx="10">
                  <c:v>7.1763433104940502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22-4101-BBFD-91322512DC6A}"/>
            </c:ext>
          </c:extLst>
        </c:ser>
        <c:ser>
          <c:idx val="7"/>
          <c:order val="7"/>
          <c:tx>
            <c:strRef>
              <c:f>'results of 231111_Hpt'!$AV$41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231111_Hpt'!$AW$41:$BG$41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0.3193897738979905</c:v>
                </c:pt>
                <c:pt idx="5" formatCode="0.00">
                  <c:v>2.0357196912365674</c:v>
                </c:pt>
                <c:pt idx="6" formatCode="0.00">
                  <c:v>0.76477549553826019</c:v>
                </c:pt>
                <c:pt idx="8" formatCode="0.00">
                  <c:v>1.4110584220946094</c:v>
                </c:pt>
                <c:pt idx="9" formatCode="0.00">
                  <c:v>1.342413541841825</c:v>
                </c:pt>
                <c:pt idx="10" formatCode="0.00">
                  <c:v>2.4882798413270826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522-4101-BBFD-91322512DC6A}"/>
            </c:ext>
          </c:extLst>
        </c:ser>
        <c:ser>
          <c:idx val="8"/>
          <c:order val="8"/>
          <c:tx>
            <c:strRef>
              <c:f>'results of 231111_Hpt'!$AV$42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231111_Hpt'!$AW$42:$BG$42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3.4993142102698584E-2</c:v>
                </c:pt>
                <c:pt idx="5" formatCode="0.00">
                  <c:v>0.68109580747691845</c:v>
                </c:pt>
                <c:pt idx="6" formatCode="0.00">
                  <c:v>0.20009427835850171</c:v>
                </c:pt>
                <c:pt idx="8" formatCode="0.00">
                  <c:v>0.40065507318262095</c:v>
                </c:pt>
                <c:pt idx="9" formatCode="0.00">
                  <c:v>0.47082562636623509</c:v>
                </c:pt>
                <c:pt idx="10" formatCode="0.00">
                  <c:v>0.52289938694554638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522-4101-BBFD-91322512D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4, [M+4H]4+</a:t>
            </a:r>
            <a:endParaRPr lang="ja-JP" altLang="en-US"/>
          </a:p>
        </c:rich>
      </c:tx>
      <c:layout>
        <c:manualLayout>
          <c:xMode val="edge"/>
          <c:yMode val="edge"/>
          <c:x val="0.44522651841327915"/>
          <c:y val="2.2130454089617883E-2"/>
        </c:manualLayout>
      </c:layout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231111_Hpt'!$AV$53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231111_Hpt'!$AW$53:$BG$53</c:f>
              <c:numCache>
                <c:formatCode>0.00</c:formatCode>
                <c:ptCount val="11"/>
                <c:pt idx="0">
                  <c:v>63.035204567078971</c:v>
                </c:pt>
                <c:pt idx="1">
                  <c:v>66.870843225023108</c:v>
                </c:pt>
                <c:pt idx="2">
                  <c:v>66.383253920701492</c:v>
                </c:pt>
                <c:pt idx="4">
                  <c:v>63.809539526159163</c:v>
                </c:pt>
                <c:pt idx="5">
                  <c:v>50.890812821980532</c:v>
                </c:pt>
                <c:pt idx="6">
                  <c:v>56.243915080793712</c:v>
                </c:pt>
                <c:pt idx="8">
                  <c:v>66.276284269363856</c:v>
                </c:pt>
                <c:pt idx="9">
                  <c:v>60.099294486542988</c:v>
                </c:pt>
                <c:pt idx="10">
                  <c:v>53.637999466202892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E8-4D77-ADD7-F373FE11EA7D}"/>
            </c:ext>
          </c:extLst>
        </c:ser>
        <c:ser>
          <c:idx val="1"/>
          <c:order val="1"/>
          <c:tx>
            <c:strRef>
              <c:f>'results of 231111_Hpt'!$AV$54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231111_Hpt'!$AW$54:$BG$54</c:f>
              <c:numCache>
                <c:formatCode>0.00</c:formatCode>
                <c:ptCount val="11"/>
                <c:pt idx="0">
                  <c:v>1.1655566127497621</c:v>
                </c:pt>
                <c:pt idx="1">
                  <c:v>1.2685525815045033</c:v>
                </c:pt>
                <c:pt idx="2">
                  <c:v>0.53734295795410236</c:v>
                </c:pt>
                <c:pt idx="4">
                  <c:v>1.1056652969618959</c:v>
                </c:pt>
                <c:pt idx="5">
                  <c:v>1.4131368059530625</c:v>
                </c:pt>
                <c:pt idx="6">
                  <c:v>2.5635458181283313</c:v>
                </c:pt>
                <c:pt idx="8">
                  <c:v>2.7548575991482567</c:v>
                </c:pt>
                <c:pt idx="9">
                  <c:v>2.0838777110007838</c:v>
                </c:pt>
                <c:pt idx="10">
                  <c:v>2.092140268103901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E8-4D77-ADD7-F373FE11EA7D}"/>
            </c:ext>
          </c:extLst>
        </c:ser>
        <c:ser>
          <c:idx val="2"/>
          <c:order val="2"/>
          <c:tx>
            <c:strRef>
              <c:f>'results of 231111_Hpt'!$AV$55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231111_Hpt'!$AW$55:$BG$55</c:f>
              <c:numCache>
                <c:formatCode>0.00</c:formatCode>
                <c:ptCount val="11"/>
                <c:pt idx="0">
                  <c:v>30.922930542340627</c:v>
                </c:pt>
                <c:pt idx="1">
                  <c:v>24.193109947264457</c:v>
                </c:pt>
                <c:pt idx="2">
                  <c:v>27.865749854964957</c:v>
                </c:pt>
                <c:pt idx="4">
                  <c:v>23.708544427391896</c:v>
                </c:pt>
                <c:pt idx="5">
                  <c:v>24.774613623354323</c:v>
                </c:pt>
                <c:pt idx="6">
                  <c:v>27.666683009854943</c:v>
                </c:pt>
                <c:pt idx="8">
                  <c:v>17.03486824594091</c:v>
                </c:pt>
                <c:pt idx="9">
                  <c:v>24.562320355369742</c:v>
                </c:pt>
                <c:pt idx="10">
                  <c:v>22.643328827626583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E8-4D77-ADD7-F373FE11EA7D}"/>
            </c:ext>
          </c:extLst>
        </c:ser>
        <c:ser>
          <c:idx val="3"/>
          <c:order val="3"/>
          <c:tx>
            <c:strRef>
              <c:f>'results of 231111_Hpt'!$AV$56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231111_Hpt'!$AW$56:$BG$56</c:f>
              <c:numCache>
                <c:formatCode>0.00</c:formatCode>
                <c:ptCount val="11"/>
                <c:pt idx="0">
                  <c:v>0.79289565493181091</c:v>
                </c:pt>
                <c:pt idx="1">
                  <c:v>2.3015168264438848</c:v>
                </c:pt>
                <c:pt idx="2">
                  <c:v>1.61678412127783</c:v>
                </c:pt>
                <c:pt idx="4">
                  <c:v>4.6426940827653738</c:v>
                </c:pt>
                <c:pt idx="5">
                  <c:v>8.4519891242129361</c:v>
                </c:pt>
                <c:pt idx="6">
                  <c:v>5.1761212010842534</c:v>
                </c:pt>
                <c:pt idx="8">
                  <c:v>7.8387010912962474</c:v>
                </c:pt>
                <c:pt idx="9">
                  <c:v>5.8270185523909062</c:v>
                </c:pt>
                <c:pt idx="10">
                  <c:v>9.4705938062316495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E8-4D77-ADD7-F373FE11EA7D}"/>
            </c:ext>
          </c:extLst>
        </c:ser>
        <c:ser>
          <c:idx val="4"/>
          <c:order val="4"/>
          <c:tx>
            <c:strRef>
              <c:f>'results of 231111_Hpt'!$AV$57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231111_Hpt'!$AW$57:$BG$57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0.87381940469376074</c:v>
                </c:pt>
                <c:pt idx="6">
                  <c:v>0.64298772159612239</c:v>
                </c:pt>
                <c:pt idx="8">
                  <c:v>0.6840564280010647</c:v>
                </c:pt>
                <c:pt idx="9">
                  <c:v>0.75777371309119412</c:v>
                </c:pt>
                <c:pt idx="10">
                  <c:v>0.9212304884243514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E8-4D77-ADD7-F373FE11EA7D}"/>
            </c:ext>
          </c:extLst>
        </c:ser>
        <c:ser>
          <c:idx val="5"/>
          <c:order val="5"/>
          <c:tx>
            <c:strRef>
              <c:f>'results of 231111_Hpt'!$AV$58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231111_Hpt'!$AW$58:$BG$58</c:f>
              <c:numCache>
                <c:formatCode>0.00</c:formatCode>
                <c:ptCount val="11"/>
                <c:pt idx="0">
                  <c:v>3.7662543609261023</c:v>
                </c:pt>
                <c:pt idx="1">
                  <c:v>4.6755223718308843</c:v>
                </c:pt>
                <c:pt idx="2">
                  <c:v>3.2430787373867065</c:v>
                </c:pt>
                <c:pt idx="4">
                  <c:v>5.0717582278550646</c:v>
                </c:pt>
                <c:pt idx="5">
                  <c:v>6.7347595878649109</c:v>
                </c:pt>
                <c:pt idx="6">
                  <c:v>4.6998339999019407</c:v>
                </c:pt>
                <c:pt idx="8">
                  <c:v>2.0761245674740483</c:v>
                </c:pt>
                <c:pt idx="9">
                  <c:v>3.3185262607786781</c:v>
                </c:pt>
                <c:pt idx="10">
                  <c:v>4.692248749451136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E8-4D77-ADD7-F373FE11EA7D}"/>
            </c:ext>
          </c:extLst>
        </c:ser>
        <c:ser>
          <c:idx val="6"/>
          <c:order val="6"/>
          <c:tx>
            <c:strRef>
              <c:f>'results of 231111_Hpt'!$AV$59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231111_Hpt'!$AW$59:$BG$59</c:f>
              <c:numCache>
                <c:formatCode>0.00</c:formatCode>
                <c:ptCount val="11"/>
                <c:pt idx="0">
                  <c:v>0.3171582619727244</c:v>
                </c:pt>
                <c:pt idx="1">
                  <c:v>0.69045504793316537</c:v>
                </c:pt>
                <c:pt idx="2">
                  <c:v>0.35379040771491338</c:v>
                </c:pt>
                <c:pt idx="4">
                  <c:v>1.3146965471337966</c:v>
                </c:pt>
                <c:pt idx="5">
                  <c:v>5.1695764167143672</c:v>
                </c:pt>
                <c:pt idx="6">
                  <c:v>2.0382290521184272</c:v>
                </c:pt>
                <c:pt idx="8">
                  <c:v>2.1293585307426137</c:v>
                </c:pt>
                <c:pt idx="9">
                  <c:v>2.4954272275934155</c:v>
                </c:pt>
                <c:pt idx="10">
                  <c:v>4.786954687513453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E8-4D77-ADD7-F373FE11EA7D}"/>
            </c:ext>
          </c:extLst>
        </c:ser>
        <c:ser>
          <c:idx val="7"/>
          <c:order val="7"/>
          <c:tx>
            <c:strRef>
              <c:f>'results of 231111_Hpt'!$AV$60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231111_Hpt'!$AW$60:$BG$60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0.34710189173281408</c:v>
                </c:pt>
                <c:pt idx="5" formatCode="0.00">
                  <c:v>1.4131368059530625</c:v>
                </c:pt>
                <c:pt idx="6" formatCode="0.00">
                  <c:v>0.75645614305426168</c:v>
                </c:pt>
                <c:pt idx="8" formatCode="0.00">
                  <c:v>0.90763907372903918</c:v>
                </c:pt>
                <c:pt idx="9" formatCode="0.00">
                  <c:v>0.85576169323229678</c:v>
                </c:pt>
                <c:pt idx="10" formatCode="0.00">
                  <c:v>1.3861505480029961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E8-4D77-ADD7-F373FE11EA7D}"/>
            </c:ext>
          </c:extLst>
        </c:ser>
        <c:ser>
          <c:idx val="8"/>
          <c:order val="8"/>
          <c:tx>
            <c:strRef>
              <c:f>'results of 231111_Hpt'!$AV$61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231111_Hpt'!$AW$61:$BG$61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0.2781554092730395</c:v>
                </c:pt>
                <c:pt idx="6" formatCode="0.00">
                  <c:v>0.21222797346800121</c:v>
                </c:pt>
                <c:pt idx="8" formatCode="0.00">
                  <c:v>0.2981101943039659</c:v>
                </c:pt>
                <c:pt idx="9" formatCode="0.00">
                  <c:v>0</c:v>
                </c:pt>
                <c:pt idx="10" formatCode="0.00">
                  <c:v>0.3693531584430344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CE8-4D77-ADD7-F373FE11E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4, </a:t>
            </a:r>
            <a:r>
              <a:rPr lang="en-US" altLang="ja-JP" baseline="0">
                <a:solidFill>
                  <a:srgbClr val="3333FF"/>
                </a:solidFill>
              </a:rPr>
              <a:t>[M+3H]3+</a:t>
            </a:r>
            <a:endParaRPr lang="ja-JP" altLang="en-US">
              <a:solidFill>
                <a:srgbClr val="3333FF"/>
              </a:solidFill>
            </a:endParaRPr>
          </a:p>
        </c:rich>
      </c:tx>
      <c:layout>
        <c:manualLayout>
          <c:xMode val="edge"/>
          <c:yMode val="edge"/>
          <c:x val="0.34873993266993086"/>
          <c:y val="1.656313338379033E-2"/>
        </c:manualLayout>
      </c:layout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231111_Hpt'!$AV$72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231111_Hpt'!$AW$72:$BG$72</c:f>
              <c:numCache>
                <c:formatCode>0.00</c:formatCode>
                <c:ptCount val="11"/>
                <c:pt idx="0">
                  <c:v>71.249146202406479</c:v>
                </c:pt>
                <c:pt idx="1">
                  <c:v>72.75446789658298</c:v>
                </c:pt>
                <c:pt idx="2">
                  <c:v>74.617584877502793</c:v>
                </c:pt>
                <c:pt idx="4">
                  <c:v>68.388801720738741</c:v>
                </c:pt>
                <c:pt idx="5">
                  <c:v>56.514022009229677</c:v>
                </c:pt>
                <c:pt idx="6">
                  <c:v>62.971254505093022</c:v>
                </c:pt>
                <c:pt idx="8">
                  <c:v>72.059813302899954</c:v>
                </c:pt>
                <c:pt idx="9">
                  <c:v>63.755448703545589</c:v>
                </c:pt>
                <c:pt idx="10">
                  <c:v>58.621620579274172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6-48B8-A30C-324F61A6214F}"/>
            </c:ext>
          </c:extLst>
        </c:ser>
        <c:ser>
          <c:idx val="1"/>
          <c:order val="1"/>
          <c:tx>
            <c:strRef>
              <c:f>'results of 231111_Hpt'!$AV$73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231111_Hpt'!$AW$73:$BG$73</c:f>
              <c:numCache>
                <c:formatCode>0.00</c:formatCode>
                <c:ptCount val="11"/>
                <c:pt idx="0">
                  <c:v>0.75176264497027312</c:v>
                </c:pt>
                <c:pt idx="1">
                  <c:v>0.96870474015003405</c:v>
                </c:pt>
                <c:pt idx="2">
                  <c:v>0.57011188445732475</c:v>
                </c:pt>
                <c:pt idx="4">
                  <c:v>2.3403358245312726</c:v>
                </c:pt>
                <c:pt idx="5">
                  <c:v>2.3713170039048634</c:v>
                </c:pt>
                <c:pt idx="6">
                  <c:v>2.64832378759737</c:v>
                </c:pt>
                <c:pt idx="8">
                  <c:v>2.9445761273520032</c:v>
                </c:pt>
                <c:pt idx="9">
                  <c:v>3.0426609146332328</c:v>
                </c:pt>
                <c:pt idx="10">
                  <c:v>3.329605203954388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06-48B8-A30C-324F61A6214F}"/>
            </c:ext>
          </c:extLst>
        </c:ser>
        <c:ser>
          <c:idx val="2"/>
          <c:order val="2"/>
          <c:tx>
            <c:strRef>
              <c:f>'results of 231111_Hpt'!$AV$74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231111_Hpt'!$AW$74:$BG$74</c:f>
              <c:numCache>
                <c:formatCode>0.00</c:formatCode>
                <c:ptCount val="11"/>
                <c:pt idx="0">
                  <c:v>22.160167519646109</c:v>
                </c:pt>
                <c:pt idx="1">
                  <c:v>20.051510705203501</c:v>
                </c:pt>
                <c:pt idx="2">
                  <c:v>19.981862617009178</c:v>
                </c:pt>
                <c:pt idx="4">
                  <c:v>19.032303008834084</c:v>
                </c:pt>
                <c:pt idx="5">
                  <c:v>18.743343982960596</c:v>
                </c:pt>
                <c:pt idx="6">
                  <c:v>20.951183741881415</c:v>
                </c:pt>
                <c:pt idx="8">
                  <c:v>12.857372779679865</c:v>
                </c:pt>
                <c:pt idx="9">
                  <c:v>20.409233212001379</c:v>
                </c:pt>
                <c:pt idx="10">
                  <c:v>16.58374792703151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06-48B8-A30C-324F61A6214F}"/>
            </c:ext>
          </c:extLst>
        </c:ser>
        <c:ser>
          <c:idx val="3"/>
          <c:order val="3"/>
          <c:tx>
            <c:strRef>
              <c:f>'results of 231111_Hpt'!$AV$75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231111_Hpt'!$AW$75:$BG$75</c:f>
              <c:numCache>
                <c:formatCode>0.00</c:formatCode>
                <c:ptCount val="11"/>
                <c:pt idx="0">
                  <c:v>1.3983346213346313</c:v>
                </c:pt>
                <c:pt idx="1">
                  <c:v>2.1135376148728016</c:v>
                </c:pt>
                <c:pt idx="2">
                  <c:v>1.2254610849732201</c:v>
                </c:pt>
                <c:pt idx="4">
                  <c:v>4.2526724904906787</c:v>
                </c:pt>
                <c:pt idx="5">
                  <c:v>9.925452609158679</c:v>
                </c:pt>
                <c:pt idx="6">
                  <c:v>6.2265034828400383</c:v>
                </c:pt>
                <c:pt idx="8">
                  <c:v>7.260849208439411</c:v>
                </c:pt>
                <c:pt idx="9">
                  <c:v>6.572147575607783</c:v>
                </c:pt>
                <c:pt idx="10">
                  <c:v>11.402933652152674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06-48B8-A30C-324F61A6214F}"/>
            </c:ext>
          </c:extLst>
        </c:ser>
        <c:ser>
          <c:idx val="4"/>
          <c:order val="4"/>
          <c:tx>
            <c:strRef>
              <c:f>'results of 231111_Hpt'!$AV$76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231111_Hpt'!$AW$76:$BG$76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0.19305493961113998</c:v>
                </c:pt>
                <c:pt idx="5">
                  <c:v>0.70997515086971963</c:v>
                </c:pt>
                <c:pt idx="6">
                  <c:v>0.35310983834631599</c:v>
                </c:pt>
                <c:pt idx="8">
                  <c:v>0.68219061832440808</c:v>
                </c:pt>
                <c:pt idx="9">
                  <c:v>0.58044608217618598</c:v>
                </c:pt>
                <c:pt idx="10">
                  <c:v>0.92689009731703242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06-48B8-A30C-324F61A6214F}"/>
            </c:ext>
          </c:extLst>
        </c:ser>
        <c:ser>
          <c:idx val="5"/>
          <c:order val="5"/>
          <c:tx>
            <c:strRef>
              <c:f>'results of 231111_Hpt'!$AV$77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231111_Hpt'!$AW$77:$BG$77</c:f>
              <c:numCache>
                <c:formatCode>0.00</c:formatCode>
                <c:ptCount val="11"/>
                <c:pt idx="0">
                  <c:v>4.1515250543134483</c:v>
                </c:pt>
                <c:pt idx="1">
                  <c:v>3.5767559636308945</c:v>
                </c:pt>
                <c:pt idx="2">
                  <c:v>3.3116793288329891</c:v>
                </c:pt>
                <c:pt idx="4">
                  <c:v>4.4439061570866194</c:v>
                </c:pt>
                <c:pt idx="5">
                  <c:v>5.5094071707490233</c:v>
                </c:pt>
                <c:pt idx="6">
                  <c:v>4.7316718338406343</c:v>
                </c:pt>
                <c:pt idx="8">
                  <c:v>1.5161823661955345</c:v>
                </c:pt>
                <c:pt idx="9">
                  <c:v>3.0145748138827724</c:v>
                </c:pt>
                <c:pt idx="10">
                  <c:v>4.1523647910319204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06-48B8-A30C-324F61A6214F}"/>
            </c:ext>
          </c:extLst>
        </c:ser>
        <c:ser>
          <c:idx val="6"/>
          <c:order val="6"/>
          <c:tx>
            <c:strRef>
              <c:f>'results of 231111_Hpt'!$AV$78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231111_Hpt'!$AW$78:$BG$78</c:f>
              <c:numCache>
                <c:formatCode>0.00</c:formatCode>
                <c:ptCount val="11"/>
                <c:pt idx="0">
                  <c:v>0.25386014690227504</c:v>
                </c:pt>
                <c:pt idx="1">
                  <c:v>0.4823201223684086</c:v>
                </c:pt>
                <c:pt idx="2">
                  <c:v>0.24313595072444733</c:v>
                </c:pt>
                <c:pt idx="4">
                  <c:v>1.1838274598796321</c:v>
                </c:pt>
                <c:pt idx="5">
                  <c:v>4.7142350017749379</c:v>
                </c:pt>
                <c:pt idx="6">
                  <c:v>1.7066975520071943</c:v>
                </c:pt>
                <c:pt idx="8">
                  <c:v>1.8472185643636789</c:v>
                </c:pt>
                <c:pt idx="9">
                  <c:v>2.0596473883671118</c:v>
                </c:pt>
                <c:pt idx="10">
                  <c:v>3.6767069047527223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06-48B8-A30C-324F61A6214F}"/>
            </c:ext>
          </c:extLst>
        </c:ser>
        <c:ser>
          <c:idx val="7"/>
          <c:order val="7"/>
          <c:tx>
            <c:strRef>
              <c:f>'results of 231111_Hpt'!$AV$79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231111_Hpt'!$AW$79:$BG$79</c:f>
              <c:numCache>
                <c:formatCode>0</c:formatCode>
                <c:ptCount val="11"/>
                <c:pt idx="0">
                  <c:v>3.5203810426779586E-2</c:v>
                </c:pt>
                <c:pt idx="1">
                  <c:v>5.2702957191379476E-2</c:v>
                </c:pt>
                <c:pt idx="2">
                  <c:v>5.0164256500044017E-2</c:v>
                </c:pt>
                <c:pt idx="4" formatCode="0.00">
                  <c:v>0.14114865867795615</c:v>
                </c:pt>
                <c:pt idx="5" formatCode="0.00">
                  <c:v>1.2708555200567981</c:v>
                </c:pt>
                <c:pt idx="6" formatCode="0.00">
                  <c:v>0.29778929700539314</c:v>
                </c:pt>
                <c:pt idx="8" formatCode="0.00">
                  <c:v>0.71145348667076347</c:v>
                </c:pt>
                <c:pt idx="9" formatCode="0.00">
                  <c:v>0.47559130604113303</c:v>
                </c:pt>
                <c:pt idx="10" formatCode="0.00">
                  <c:v>1.1184388136835204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06-48B8-A30C-324F61A6214F}"/>
            </c:ext>
          </c:extLst>
        </c:ser>
        <c:ser>
          <c:idx val="8"/>
          <c:order val="8"/>
          <c:tx>
            <c:strRef>
              <c:f>'results of 231111_Hpt'!$AV$80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231111_Hpt'!$AW$80:$BG$80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2.3949740149872556E-2</c:v>
                </c:pt>
                <c:pt idx="5" formatCode="0.00">
                  <c:v>0.24139155129570466</c:v>
                </c:pt>
                <c:pt idx="6" formatCode="0.00">
                  <c:v>0.1134659613886162</c:v>
                </c:pt>
                <c:pt idx="8" formatCode="0.00">
                  <c:v>0.12034354607438622</c:v>
                </c:pt>
                <c:pt idx="9" formatCode="0.00">
                  <c:v>9.0250003744813428E-2</c:v>
                </c:pt>
                <c:pt idx="10" formatCode="0.00">
                  <c:v>0.18769203080206204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806-48B8-A30C-324F61A62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2, [M+3H]3+</a:t>
            </a:r>
            <a:endParaRPr lang="ja-JP" altLang="en-US"/>
          </a:p>
        </c:rich>
      </c:tx>
      <c:layout>
        <c:manualLayout>
          <c:xMode val="edge"/>
          <c:yMode val="edge"/>
          <c:x val="0.33422469883638128"/>
          <c:y val="1.6599283207821388E-2"/>
        </c:manualLayout>
      </c:layout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231111_Hpt'!$AV$91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231111_Hpt'!$AW$91:$BG$91</c:f>
              <c:numCache>
                <c:formatCode>0.00</c:formatCode>
                <c:ptCount val="11"/>
                <c:pt idx="0">
                  <c:v>52.252622917095252</c:v>
                </c:pt>
                <c:pt idx="1">
                  <c:v>49.516866682713797</c:v>
                </c:pt>
                <c:pt idx="2">
                  <c:v>47.169811320754718</c:v>
                </c:pt>
                <c:pt idx="4">
                  <c:v>44.049893246432184</c:v>
                </c:pt>
                <c:pt idx="5">
                  <c:v>35.558969216600353</c:v>
                </c:pt>
                <c:pt idx="6">
                  <c:v>42.643923240938165</c:v>
                </c:pt>
                <c:pt idx="8">
                  <c:v>48.300506086718642</c:v>
                </c:pt>
                <c:pt idx="9">
                  <c:v>54.3424317617866</c:v>
                </c:pt>
                <c:pt idx="10">
                  <c:v>37.412717098579286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DE-4FBE-A4E6-9D07D09C0D9E}"/>
            </c:ext>
          </c:extLst>
        </c:ser>
        <c:ser>
          <c:idx val="1"/>
          <c:order val="1"/>
          <c:tx>
            <c:strRef>
              <c:f>'results of 231111_Hpt'!$AV$92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231111_Hpt'!$AW$92:$BG$92</c:f>
              <c:numCache>
                <c:formatCode>0.00</c:formatCode>
                <c:ptCount val="11"/>
                <c:pt idx="0">
                  <c:v>1.4071178769800452</c:v>
                </c:pt>
                <c:pt idx="1">
                  <c:v>1.808741102438018</c:v>
                </c:pt>
                <c:pt idx="2">
                  <c:v>1.0655626442242434</c:v>
                </c:pt>
                <c:pt idx="4">
                  <c:v>3.9105517473873466</c:v>
                </c:pt>
                <c:pt idx="5">
                  <c:v>4.1603993983422409</c:v>
                </c:pt>
                <c:pt idx="6">
                  <c:v>4.1480907152548943</c:v>
                </c:pt>
                <c:pt idx="8">
                  <c:v>7.9930926001914928</c:v>
                </c:pt>
                <c:pt idx="9">
                  <c:v>6.0545905707196024</c:v>
                </c:pt>
                <c:pt idx="10">
                  <c:v>6.7084872038831813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DE-4FBE-A4E6-9D07D09C0D9E}"/>
            </c:ext>
          </c:extLst>
        </c:ser>
        <c:ser>
          <c:idx val="2"/>
          <c:order val="2"/>
          <c:tx>
            <c:strRef>
              <c:f>'results of 231111_Hpt'!$AV$93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231111_Hpt'!$AW$93:$BG$93</c:f>
              <c:numCache>
                <c:formatCode>0.00</c:formatCode>
                <c:ptCount val="11"/>
                <c:pt idx="0">
                  <c:v>37.687718576424608</c:v>
                </c:pt>
                <c:pt idx="1">
                  <c:v>38.169251401258549</c:v>
                </c:pt>
                <c:pt idx="2">
                  <c:v>44.115650875525994</c:v>
                </c:pt>
                <c:pt idx="4">
                  <c:v>32.812675581526015</c:v>
                </c:pt>
                <c:pt idx="5">
                  <c:v>24.713483605537242</c:v>
                </c:pt>
                <c:pt idx="6">
                  <c:v>28.14498933901919</c:v>
                </c:pt>
                <c:pt idx="8">
                  <c:v>17.140268089180687</c:v>
                </c:pt>
                <c:pt idx="9">
                  <c:v>21.662531017369727</c:v>
                </c:pt>
                <c:pt idx="10">
                  <c:v>19.415910080469594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DE-4FBE-A4E6-9D07D09C0D9E}"/>
            </c:ext>
          </c:extLst>
        </c:ser>
        <c:ser>
          <c:idx val="3"/>
          <c:order val="3"/>
          <c:tx>
            <c:strRef>
              <c:f>'results of 231111_Hpt'!$AV$94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231111_Hpt'!$AW$94:$BG$94</c:f>
              <c:numCache>
                <c:formatCode>0.00</c:formatCode>
                <c:ptCount val="11"/>
                <c:pt idx="0">
                  <c:v>4.8138243159843652</c:v>
                </c:pt>
                <c:pt idx="1">
                  <c:v>6.8085691688731478</c:v>
                </c:pt>
                <c:pt idx="2">
                  <c:v>3.9704085787973393</c:v>
                </c:pt>
                <c:pt idx="4">
                  <c:v>11.933925160130352</c:v>
                </c:pt>
                <c:pt idx="5">
                  <c:v>21.726530191342814</c:v>
                </c:pt>
                <c:pt idx="6">
                  <c:v>16.980034890482649</c:v>
                </c:pt>
                <c:pt idx="8">
                  <c:v>20.004103405826836</c:v>
                </c:pt>
                <c:pt idx="9">
                  <c:v>11.637717121588089</c:v>
                </c:pt>
                <c:pt idx="10">
                  <c:v>22.125106835883955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DE-4FBE-A4E6-9D07D09C0D9E}"/>
            </c:ext>
          </c:extLst>
        </c:ser>
        <c:ser>
          <c:idx val="4"/>
          <c:order val="4"/>
          <c:tx>
            <c:strRef>
              <c:f>'results of 231111_Hpt'!$AV$95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231111_Hpt'!$AW$95:$BG$95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0.9079671873244185</c:v>
                </c:pt>
                <c:pt idx="5">
                  <c:v>2.4464570821021039</c:v>
                </c:pt>
                <c:pt idx="6">
                  <c:v>1.7367706919945727</c:v>
                </c:pt>
                <c:pt idx="8">
                  <c:v>1.8166119545889754</c:v>
                </c:pt>
                <c:pt idx="9">
                  <c:v>0.78908188585607941</c:v>
                </c:pt>
                <c:pt idx="10">
                  <c:v>3.5800099982261213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DE-4FBE-A4E6-9D07D09C0D9E}"/>
            </c:ext>
          </c:extLst>
        </c:ser>
        <c:ser>
          <c:idx val="5"/>
          <c:order val="5"/>
          <c:tx>
            <c:strRef>
              <c:f>'results of 231111_Hpt'!$AV$96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231111_Hpt'!$AW$96:$BG$96</c:f>
              <c:numCache>
                <c:formatCode>0.00</c:formatCode>
                <c:ptCount val="11"/>
                <c:pt idx="0">
                  <c:v>3.4313927175478298</c:v>
                </c:pt>
                <c:pt idx="1">
                  <c:v>3.1910869639971113</c:v>
                </c:pt>
                <c:pt idx="2">
                  <c:v>3.2645581647889235</c:v>
                </c:pt>
                <c:pt idx="4">
                  <c:v>4.4499381953028427</c:v>
                </c:pt>
                <c:pt idx="5">
                  <c:v>5.2627274440568517</c:v>
                </c:pt>
                <c:pt idx="6">
                  <c:v>3.5084318666408216</c:v>
                </c:pt>
                <c:pt idx="8">
                  <c:v>1.6627342360826154</c:v>
                </c:pt>
                <c:pt idx="9">
                  <c:v>2.5558312655086848</c:v>
                </c:pt>
                <c:pt idx="10">
                  <c:v>4.7733466643014948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2DE-4FBE-A4E6-9D07D09C0D9E}"/>
            </c:ext>
          </c:extLst>
        </c:ser>
        <c:ser>
          <c:idx val="6"/>
          <c:order val="6"/>
          <c:tx>
            <c:strRef>
              <c:f>'results of 231111_Hpt'!$AV$97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231111_Hpt'!$AW$97:$BG$97</c:f>
              <c:numCache>
                <c:formatCode>0.00</c:formatCode>
                <c:ptCount val="11"/>
                <c:pt idx="0">
                  <c:v>0.40732359596790779</c:v>
                </c:pt>
                <c:pt idx="1">
                  <c:v>0.50548468071937003</c:v>
                </c:pt>
                <c:pt idx="2">
                  <c:v>0.4140084159087824</c:v>
                </c:pt>
                <c:pt idx="4">
                  <c:v>1.6810877626699627</c:v>
                </c:pt>
                <c:pt idx="5">
                  <c:v>4.8360198134576473</c:v>
                </c:pt>
                <c:pt idx="6">
                  <c:v>2.3764295406086449</c:v>
                </c:pt>
                <c:pt idx="8">
                  <c:v>2.4705922582410067</c:v>
                </c:pt>
                <c:pt idx="9">
                  <c:v>2.3250620347394539</c:v>
                </c:pt>
                <c:pt idx="10">
                  <c:v>4.6120849526696883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2DE-4FBE-A4E6-9D07D09C0D9E}"/>
            </c:ext>
          </c:extLst>
        </c:ser>
        <c:ser>
          <c:idx val="7"/>
          <c:order val="7"/>
          <c:tx>
            <c:strRef>
              <c:f>'results of 231111_Hpt'!$AV$98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231111_Hpt'!$AW$98:$BG$98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0.25396111922687942</c:v>
                </c:pt>
                <c:pt idx="5" formatCode="0.00">
                  <c:v>1.1236634272445711</c:v>
                </c:pt>
                <c:pt idx="6" formatCode="0.00">
                  <c:v>0.46132971506105835</c:v>
                </c:pt>
                <c:pt idx="8" formatCode="0.00">
                  <c:v>0.48727944193680756</c:v>
                </c:pt>
                <c:pt idx="9" formatCode="0.00">
                  <c:v>0.63275434243176176</c:v>
                </c:pt>
                <c:pt idx="10" formatCode="0.00">
                  <c:v>1.1675347922142845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2DE-4FBE-A4E6-9D07D09C0D9E}"/>
            </c:ext>
          </c:extLst>
        </c:ser>
        <c:ser>
          <c:idx val="8"/>
          <c:order val="8"/>
          <c:tx>
            <c:strRef>
              <c:f>'results of 231111_Hpt'!$AV$99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231111_Hpt'!$AW$99:$BG$99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0.17174982131617969</c:v>
                </c:pt>
                <c:pt idx="6" formatCode="0.00">
                  <c:v>0</c:v>
                </c:pt>
                <c:pt idx="8" formatCode="0.00">
                  <c:v>0.12481192723293667</c:v>
                </c:pt>
                <c:pt idx="9" formatCode="0.00">
                  <c:v>0</c:v>
                </c:pt>
                <c:pt idx="10" formatCode="0.00">
                  <c:v>0.20480237377239521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2DE-4FBE-A4E6-9D07D09C0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2, </a:t>
            </a:r>
            <a:r>
              <a:rPr lang="en-US" altLang="ja-JP" baseline="0">
                <a:solidFill>
                  <a:srgbClr val="3333FF"/>
                </a:solidFill>
              </a:rPr>
              <a:t>[M+2H]2+</a:t>
            </a:r>
            <a:endParaRPr lang="ja-JP" altLang="en-US">
              <a:solidFill>
                <a:srgbClr val="3333FF"/>
              </a:solidFill>
            </a:endParaRPr>
          </a:p>
        </c:rich>
      </c:tx>
      <c:layout>
        <c:manualLayout>
          <c:xMode val="edge"/>
          <c:yMode val="edge"/>
          <c:x val="0.44522651841327915"/>
          <c:y val="2.2130454089617883E-2"/>
        </c:manualLayout>
      </c:layout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231111_Hpt'!$AV$110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231111_Hpt'!$AW$110:$BG$110</c:f>
              <c:numCache>
                <c:formatCode>0.00</c:formatCode>
                <c:ptCount val="11"/>
                <c:pt idx="0">
                  <c:v>77.986715970627927</c:v>
                </c:pt>
                <c:pt idx="1">
                  <c:v>79.38595776480804</c:v>
                </c:pt>
                <c:pt idx="2">
                  <c:v>78.918448478054032</c:v>
                </c:pt>
                <c:pt idx="4">
                  <c:v>72.8743357299156</c:v>
                </c:pt>
                <c:pt idx="5">
                  <c:v>67.686789505655028</c:v>
                </c:pt>
                <c:pt idx="6">
                  <c:v>73.110666461443742</c:v>
                </c:pt>
                <c:pt idx="8">
                  <c:v>73.715895428736914</c:v>
                </c:pt>
                <c:pt idx="9">
                  <c:v>77.159291069786292</c:v>
                </c:pt>
                <c:pt idx="10">
                  <c:v>67.504995857094116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A-4B38-B890-C891B93C58D6}"/>
            </c:ext>
          </c:extLst>
        </c:ser>
        <c:ser>
          <c:idx val="1"/>
          <c:order val="1"/>
          <c:tx>
            <c:strRef>
              <c:f>'results of 231111_Hpt'!$AV$111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231111_Hpt'!$AW$111:$BG$111</c:f>
              <c:numCache>
                <c:formatCode>0.00</c:formatCode>
                <c:ptCount val="11"/>
                <c:pt idx="0">
                  <c:v>1.4896339005625558</c:v>
                </c:pt>
                <c:pt idx="1">
                  <c:v>2.1091987605547242</c:v>
                </c:pt>
                <c:pt idx="2">
                  <c:v>1.2390933966647735</c:v>
                </c:pt>
                <c:pt idx="4">
                  <c:v>5.0992497655517344</c:v>
                </c:pt>
                <c:pt idx="5">
                  <c:v>5.7851956842440195</c:v>
                </c:pt>
                <c:pt idx="6">
                  <c:v>4.7714329690626442</c:v>
                </c:pt>
                <c:pt idx="8">
                  <c:v>10.092057112267554</c:v>
                </c:pt>
                <c:pt idx="9">
                  <c:v>7.0924196841924774</c:v>
                </c:pt>
                <c:pt idx="10">
                  <c:v>8.8950626309889351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6A-4B38-B890-C891B93C58D6}"/>
            </c:ext>
          </c:extLst>
        </c:ser>
        <c:ser>
          <c:idx val="2"/>
          <c:order val="2"/>
          <c:tx>
            <c:strRef>
              <c:f>'results of 231111_Hpt'!$AV$112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231111_Hpt'!$AW$112:$BG$112</c:f>
              <c:numCache>
                <c:formatCode>0.00</c:formatCode>
                <c:ptCount val="11"/>
                <c:pt idx="0">
                  <c:v>17.72956426747983</c:v>
                </c:pt>
                <c:pt idx="1">
                  <c:v>14.852856614060858</c:v>
                </c:pt>
                <c:pt idx="2">
                  <c:v>17.332556441441774</c:v>
                </c:pt>
                <c:pt idx="4">
                  <c:v>13.754298218193187</c:v>
                </c:pt>
                <c:pt idx="5">
                  <c:v>13.653061814815887</c:v>
                </c:pt>
                <c:pt idx="6">
                  <c:v>13.236878559335077</c:v>
                </c:pt>
                <c:pt idx="8">
                  <c:v>7.9273839925348035</c:v>
                </c:pt>
                <c:pt idx="9">
                  <c:v>9.5280033669508839</c:v>
                </c:pt>
                <c:pt idx="10">
                  <c:v>10.479114880343129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6A-4B38-B890-C891B93C58D6}"/>
            </c:ext>
          </c:extLst>
        </c:ser>
        <c:ser>
          <c:idx val="3"/>
          <c:order val="3"/>
          <c:tx>
            <c:strRef>
              <c:f>'results of 231111_Hpt'!$AV$113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231111_Hpt'!$AW$113:$BG$113</c:f>
              <c:numCache>
                <c:formatCode>0.00</c:formatCode>
                <c:ptCount val="11"/>
                <c:pt idx="0">
                  <c:v>1.7729564267479834</c:v>
                </c:pt>
                <c:pt idx="1">
                  <c:v>2.6306783658132873</c:v>
                </c:pt>
                <c:pt idx="2">
                  <c:v>1.6693341593955979</c:v>
                </c:pt>
                <c:pt idx="4">
                  <c:v>6.3691778680837769</c:v>
                </c:pt>
                <c:pt idx="5">
                  <c:v>8.851349396893351</c:v>
                </c:pt>
                <c:pt idx="6">
                  <c:v>6.5158278179672662</c:v>
                </c:pt>
                <c:pt idx="8">
                  <c:v>6.3770100013748596</c:v>
                </c:pt>
                <c:pt idx="9">
                  <c:v>4.5399279846616682</c:v>
                </c:pt>
                <c:pt idx="10">
                  <c:v>9.7236438075742075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6A-4B38-B890-C891B93C58D6}"/>
            </c:ext>
          </c:extLst>
        </c:ser>
        <c:ser>
          <c:idx val="4"/>
          <c:order val="4"/>
          <c:tx>
            <c:strRef>
              <c:f>'results of 231111_Hpt'!$AV$114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231111_Hpt'!$AW$114:$BG$114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0.40051578618318223</c:v>
                </c:pt>
                <c:pt idx="5">
                  <c:v>1.1483613433224378</c:v>
                </c:pt>
                <c:pt idx="6">
                  <c:v>0.63875634908419265</c:v>
                </c:pt>
                <c:pt idx="8">
                  <c:v>0.88927111945777859</c:v>
                </c:pt>
                <c:pt idx="9">
                  <c:v>0.54946767883029635</c:v>
                </c:pt>
                <c:pt idx="10">
                  <c:v>1.2891748306282595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6A-4B38-B890-C891B93C58D6}"/>
            </c:ext>
          </c:extLst>
        </c:ser>
        <c:ser>
          <c:idx val="5"/>
          <c:order val="5"/>
          <c:tx>
            <c:strRef>
              <c:f>'results of 231111_Hpt'!$AV$115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231111_Hpt'!$AW$115:$BG$115</c:f>
              <c:numCache>
                <c:formatCode>0.00</c:formatCode>
                <c:ptCount val="11"/>
                <c:pt idx="0">
                  <c:v>0.94635565447503556</c:v>
                </c:pt>
                <c:pt idx="1">
                  <c:v>0.89163700363406095</c:v>
                </c:pt>
                <c:pt idx="2">
                  <c:v>0.76951633562713129</c:v>
                </c:pt>
                <c:pt idx="4">
                  <c:v>0.93388558924663956</c:v>
                </c:pt>
                <c:pt idx="5">
                  <c:v>1.3537357901131006</c:v>
                </c:pt>
                <c:pt idx="6">
                  <c:v>1.0286799035452261</c:v>
                </c:pt>
                <c:pt idx="8">
                  <c:v>0.40953275238187176</c:v>
                </c:pt>
                <c:pt idx="9">
                  <c:v>0.54751921188408958</c:v>
                </c:pt>
                <c:pt idx="10">
                  <c:v>0.81639615928254616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6A-4B38-B890-C891B93C58D6}"/>
            </c:ext>
          </c:extLst>
        </c:ser>
        <c:ser>
          <c:idx val="6"/>
          <c:order val="6"/>
          <c:tx>
            <c:strRef>
              <c:f>'results of 231111_Hpt'!$AV$116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231111_Hpt'!$AW$116:$BG$116</c:f>
              <c:numCache>
                <c:formatCode>0.00</c:formatCode>
                <c:ptCount val="11"/>
                <c:pt idx="0">
                  <c:v>7.4773780106669463E-2</c:v>
                </c:pt>
                <c:pt idx="1">
                  <c:v>0.12967149112902665</c:v>
                </c:pt>
                <c:pt idx="2">
                  <c:v>7.1051188816690383E-2</c:v>
                </c:pt>
                <c:pt idx="4">
                  <c:v>0.56853704282588302</c:v>
                </c:pt>
                <c:pt idx="5">
                  <c:v>1.2091058980070002</c:v>
                </c:pt>
                <c:pt idx="6">
                  <c:v>0.59258119131907028</c:v>
                </c:pt>
                <c:pt idx="8">
                  <c:v>0.43000939000096533</c:v>
                </c:pt>
                <c:pt idx="9">
                  <c:v>0.41697192648823911</c:v>
                </c:pt>
                <c:pt idx="10">
                  <c:v>1.0137934395866843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6A-4B38-B890-C891B93C58D6}"/>
            </c:ext>
          </c:extLst>
        </c:ser>
        <c:ser>
          <c:idx val="7"/>
          <c:order val="7"/>
          <c:tx>
            <c:strRef>
              <c:f>'results of 231111_Hpt'!$AV$117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231111_Hpt'!$AW$117:$BG$117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0.31240056694917706</c:v>
                </c:pt>
                <c:pt idx="6" formatCode="0.00">
                  <c:v>0.10517674824277873</c:v>
                </c:pt>
                <c:pt idx="8" formatCode="0.00">
                  <c:v>0.15884020324525455</c:v>
                </c:pt>
                <c:pt idx="9" formatCode="0.00">
                  <c:v>0.16639907720605429</c:v>
                </c:pt>
                <c:pt idx="10" formatCode="0.00">
                  <c:v>0.2778183945021202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06A-4B38-B890-C891B93C58D6}"/>
            </c:ext>
          </c:extLst>
        </c:ser>
        <c:ser>
          <c:idx val="8"/>
          <c:order val="8"/>
          <c:tx>
            <c:strRef>
              <c:f>'results of 231111_Hpt'!$AV$118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231111_Hpt'!$AW$118:$BG$118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</c:v>
                </c:pt>
                <c:pt idx="6" formatCode="0.00">
                  <c:v>0</c:v>
                </c:pt>
                <c:pt idx="8" formatCode="0.00">
                  <c:v>0</c:v>
                </c:pt>
                <c:pt idx="9" formatCode="0.00">
                  <c:v>0</c:v>
                </c:pt>
                <c:pt idx="10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6A-4B38-B890-C891B93C5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3</a:t>
            </a:r>
            <a:r>
              <a:rPr lang="en-US" altLang="ja-JP" sz="1400" b="0" i="0" u="none" strike="noStrike" baseline="0">
                <a:effectLst/>
              </a:rPr>
              <a:t>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231111_Hpt'!$BP$34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231111_Hpt'!$BQ$34:$CA$34</c:f>
              <c:numCache>
                <c:formatCode>0.00</c:formatCode>
                <c:ptCount val="11"/>
                <c:pt idx="0">
                  <c:v>29.713612093474794</c:v>
                </c:pt>
                <c:pt idx="1">
                  <c:v>29.060112919295918</c:v>
                </c:pt>
                <c:pt idx="2">
                  <c:v>28.266791645918161</c:v>
                </c:pt>
                <c:pt idx="3">
                  <c:v>0</c:v>
                </c:pt>
                <c:pt idx="4">
                  <c:v>24.153851651035531</c:v>
                </c:pt>
                <c:pt idx="5">
                  <c:v>16.53549265930074</c:v>
                </c:pt>
                <c:pt idx="6">
                  <c:v>26.338604350649565</c:v>
                </c:pt>
                <c:pt idx="7">
                  <c:v>0</c:v>
                </c:pt>
                <c:pt idx="8">
                  <c:v>33.095733900037203</c:v>
                </c:pt>
                <c:pt idx="9">
                  <c:v>33.630401883302511</c:v>
                </c:pt>
                <c:pt idx="10">
                  <c:v>19.329246303642265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2-4E44-A48D-EA247AAF855B}"/>
            </c:ext>
          </c:extLst>
        </c:ser>
        <c:ser>
          <c:idx val="1"/>
          <c:order val="1"/>
          <c:tx>
            <c:strRef>
              <c:f>'results of 231111_Hpt'!$BP$35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231111_Hpt'!$BQ$35:$CA$35</c:f>
              <c:numCache>
                <c:formatCode>0.00</c:formatCode>
                <c:ptCount val="11"/>
                <c:pt idx="0">
                  <c:v>44.726440607447472</c:v>
                </c:pt>
                <c:pt idx="1">
                  <c:v>42.898261928484445</c:v>
                </c:pt>
                <c:pt idx="2">
                  <c:v>48.917660154075982</c:v>
                </c:pt>
                <c:pt idx="3">
                  <c:v>0</c:v>
                </c:pt>
                <c:pt idx="4">
                  <c:v>37.528298433013887</c:v>
                </c:pt>
                <c:pt idx="5">
                  <c:v>25.08702890873316</c:v>
                </c:pt>
                <c:pt idx="6">
                  <c:v>31.448095807909493</c:v>
                </c:pt>
                <c:pt idx="7">
                  <c:v>0</c:v>
                </c:pt>
                <c:pt idx="8">
                  <c:v>25.228014213206652</c:v>
                </c:pt>
                <c:pt idx="9">
                  <c:v>26.259738803878708</c:v>
                </c:pt>
                <c:pt idx="10">
                  <c:v>24.630364226469528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2-4E44-A48D-EA247AAF855B}"/>
            </c:ext>
          </c:extLst>
        </c:ser>
        <c:ser>
          <c:idx val="2"/>
          <c:order val="2"/>
          <c:tx>
            <c:strRef>
              <c:f>'results of 231111_Hpt'!$BP$36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231111_Hpt'!$BQ$36:$CA$36</c:f>
              <c:numCache>
                <c:formatCode>0.00</c:formatCode>
                <c:ptCount val="11"/>
                <c:pt idx="0">
                  <c:v>13.001872269606823</c:v>
                </c:pt>
                <c:pt idx="1">
                  <c:v>10.793756227167055</c:v>
                </c:pt>
                <c:pt idx="2">
                  <c:v>10.515832332522921</c:v>
                </c:pt>
                <c:pt idx="3">
                  <c:v>0</c:v>
                </c:pt>
                <c:pt idx="4">
                  <c:v>9.6216169386769632</c:v>
                </c:pt>
                <c:pt idx="5">
                  <c:v>14.151657333131526</c:v>
                </c:pt>
                <c:pt idx="6">
                  <c:v>10.251947375534435</c:v>
                </c:pt>
                <c:pt idx="7">
                  <c:v>0</c:v>
                </c:pt>
                <c:pt idx="8">
                  <c:v>7.2263294949693631</c:v>
                </c:pt>
                <c:pt idx="9">
                  <c:v>9.9489938904769915</c:v>
                </c:pt>
                <c:pt idx="10">
                  <c:v>9.9170573386224294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32-4E44-A48D-EA247AAF855B}"/>
            </c:ext>
          </c:extLst>
        </c:ser>
        <c:ser>
          <c:idx val="3"/>
          <c:order val="3"/>
          <c:tx>
            <c:strRef>
              <c:f>'results of 231111_Hpt'!$BP$37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231111_Hpt'!$BQ$37:$CA$37</c:f>
              <c:numCache>
                <c:formatCode>0.00</c:formatCode>
                <c:ptCount val="11"/>
                <c:pt idx="0">
                  <c:v>1.7717217946050898</c:v>
                </c:pt>
                <c:pt idx="1">
                  <c:v>3.2658031661684932</c:v>
                </c:pt>
                <c:pt idx="2">
                  <c:v>2.6890067078707638</c:v>
                </c:pt>
                <c:pt idx="3">
                  <c:v>0</c:v>
                </c:pt>
                <c:pt idx="4">
                  <c:v>3.0541647128995342</c:v>
                </c:pt>
                <c:pt idx="5">
                  <c:v>4.1622521568033903</c:v>
                </c:pt>
                <c:pt idx="6">
                  <c:v>2.4195914384701851</c:v>
                </c:pt>
                <c:pt idx="7">
                  <c:v>0</c:v>
                </c:pt>
                <c:pt idx="8">
                  <c:v>5.1311215348894885</c:v>
                </c:pt>
                <c:pt idx="9">
                  <c:v>2.9706854996917214</c:v>
                </c:pt>
                <c:pt idx="10">
                  <c:v>3.3393436711143165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32-4E44-A48D-EA247AAF855B}"/>
            </c:ext>
          </c:extLst>
        </c:ser>
        <c:ser>
          <c:idx val="4"/>
          <c:order val="4"/>
          <c:tx>
            <c:strRef>
              <c:f>'results of 231111_Hpt'!$BP$38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231111_Hpt'!$BQ$38:$CA$38</c:f>
              <c:numCache>
                <c:formatCode>0.00</c:formatCode>
                <c:ptCount val="11"/>
                <c:pt idx="0">
                  <c:v>9.0146314402607306</c:v>
                </c:pt>
                <c:pt idx="1">
                  <c:v>11.402634783571349</c:v>
                </c:pt>
                <c:pt idx="2">
                  <c:v>7.9381352705117312</c:v>
                </c:pt>
                <c:pt idx="3">
                  <c:v>0</c:v>
                </c:pt>
                <c:pt idx="4">
                  <c:v>20.16147947731065</c:v>
                </c:pt>
                <c:pt idx="5">
                  <c:v>23.951869229604963</c:v>
                </c:pt>
                <c:pt idx="6">
                  <c:v>21.558757503535439</c:v>
                </c:pt>
                <c:pt idx="7">
                  <c:v>0</c:v>
                </c:pt>
                <c:pt idx="8">
                  <c:v>20.823801562426507</c:v>
                </c:pt>
                <c:pt idx="9">
                  <c:v>17.683986323636567</c:v>
                </c:pt>
                <c:pt idx="10">
                  <c:v>29.102055535521099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32-4E44-A48D-EA247AAF855B}"/>
            </c:ext>
          </c:extLst>
        </c:ser>
        <c:ser>
          <c:idx val="5"/>
          <c:order val="5"/>
          <c:tx>
            <c:strRef>
              <c:f>'results of 231111_Hpt'!$BP$39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231111_Hpt'!$BQ$39:$CA$39</c:f>
              <c:numCache>
                <c:formatCode>0.00</c:formatCode>
                <c:ptCount val="11"/>
                <c:pt idx="0">
                  <c:v>0.36405242354899103</c:v>
                </c:pt>
                <c:pt idx="1">
                  <c:v>1.0932137717258938</c:v>
                </c:pt>
                <c:pt idx="2">
                  <c:v>0.66785787515744466</c:v>
                </c:pt>
                <c:pt idx="3">
                  <c:v>0</c:v>
                </c:pt>
                <c:pt idx="4">
                  <c:v>1.9123462712142183</c:v>
                </c:pt>
                <c:pt idx="5">
                  <c:v>4.6163160284546692</c:v>
                </c:pt>
                <c:pt idx="6">
                  <c:v>2.3371802859337349</c:v>
                </c:pt>
                <c:pt idx="7">
                  <c:v>0</c:v>
                </c:pt>
                <c:pt idx="8">
                  <c:v>2.3218324945374937</c:v>
                </c:pt>
                <c:pt idx="9">
                  <c:v>1.583431422005493</c:v>
                </c:pt>
                <c:pt idx="10">
                  <c:v>3.4944103858636852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32-4E44-A48D-EA247AAF855B}"/>
            </c:ext>
          </c:extLst>
        </c:ser>
        <c:ser>
          <c:idx val="6"/>
          <c:order val="6"/>
          <c:tx>
            <c:strRef>
              <c:f>'results of 231111_Hpt'!$BP$40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231111_Hpt'!$BQ$40:$CA$40</c:f>
              <c:numCache>
                <c:formatCode>0.00</c:formatCode>
                <c:ptCount val="11"/>
                <c:pt idx="0">
                  <c:v>1.4076693710560988</c:v>
                </c:pt>
                <c:pt idx="1">
                  <c:v>1.4862172035868482</c:v>
                </c:pt>
                <c:pt idx="2">
                  <c:v>1.0047160139429978</c:v>
                </c:pt>
                <c:pt idx="3">
                  <c:v>0</c:v>
                </c:pt>
                <c:pt idx="4">
                  <c:v>3.2138595998485293</c:v>
                </c:pt>
                <c:pt idx="5">
                  <c:v>8.7785681852580595</c:v>
                </c:pt>
                <c:pt idx="6">
                  <c:v>4.6809534640703854</c:v>
                </c:pt>
                <c:pt idx="7">
                  <c:v>0</c:v>
                </c:pt>
                <c:pt idx="8">
                  <c:v>4.3614533046560657</c:v>
                </c:pt>
                <c:pt idx="9">
                  <c:v>6.1095230087999557</c:v>
                </c:pt>
                <c:pt idx="10">
                  <c:v>7.1763433104940502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32-4E44-A48D-EA247AAF855B}"/>
            </c:ext>
          </c:extLst>
        </c:ser>
        <c:ser>
          <c:idx val="7"/>
          <c:order val="7"/>
          <c:tx>
            <c:strRef>
              <c:f>'results of 231111_Hpt'!$BP$41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231111_Hpt'!$BQ$41:$CA$41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0.3193897738979905</c:v>
                </c:pt>
                <c:pt idx="5">
                  <c:v>2.0357196912365674</c:v>
                </c:pt>
                <c:pt idx="6">
                  <c:v>0.76477549553826019</c:v>
                </c:pt>
                <c:pt idx="7">
                  <c:v>0</c:v>
                </c:pt>
                <c:pt idx="8">
                  <c:v>1.4110584220946094</c:v>
                </c:pt>
                <c:pt idx="9">
                  <c:v>1.342413541841825</c:v>
                </c:pt>
                <c:pt idx="10">
                  <c:v>2.4882798413270826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A32-4E44-A48D-EA247AAF855B}"/>
            </c:ext>
          </c:extLst>
        </c:ser>
        <c:ser>
          <c:idx val="8"/>
          <c:order val="8"/>
          <c:tx>
            <c:strRef>
              <c:f>'results of 231111_Hpt'!$BP$42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231111_Hpt'!$BQ$42:$CA$42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3.4993142102698584E-2</c:v>
                </c:pt>
                <c:pt idx="5">
                  <c:v>0.68109580747691845</c:v>
                </c:pt>
                <c:pt idx="6">
                  <c:v>0.20009427835850171</c:v>
                </c:pt>
                <c:pt idx="7">
                  <c:v>0</c:v>
                </c:pt>
                <c:pt idx="8">
                  <c:v>0.40065507318262095</c:v>
                </c:pt>
                <c:pt idx="9">
                  <c:v>0.47082562636623509</c:v>
                </c:pt>
                <c:pt idx="10">
                  <c:v>0.52289938694554638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A32-4E44-A48D-EA247AAF8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Site 4, [M+4H]4+</a:t>
            </a:r>
            <a:endParaRPr lang="ja-JP" altLang="en-U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231111_Hpt'!$BP$53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231111_Hpt'!$BQ$53:$CA$53</c:f>
              <c:numCache>
                <c:formatCode>0.00</c:formatCode>
                <c:ptCount val="11"/>
                <c:pt idx="0">
                  <c:v>63.035204567078971</c:v>
                </c:pt>
                <c:pt idx="1">
                  <c:v>66.870843225023108</c:v>
                </c:pt>
                <c:pt idx="2">
                  <c:v>66.383253920701492</c:v>
                </c:pt>
                <c:pt idx="3">
                  <c:v>0</c:v>
                </c:pt>
                <c:pt idx="4">
                  <c:v>63.809539526159163</c:v>
                </c:pt>
                <c:pt idx="5">
                  <c:v>50.890812821980532</c:v>
                </c:pt>
                <c:pt idx="6">
                  <c:v>56.243915080793712</c:v>
                </c:pt>
                <c:pt idx="7">
                  <c:v>0</c:v>
                </c:pt>
                <c:pt idx="8">
                  <c:v>66.276284269363856</c:v>
                </c:pt>
                <c:pt idx="9">
                  <c:v>60.099294486542988</c:v>
                </c:pt>
                <c:pt idx="10">
                  <c:v>53.637999466202892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1-4511-830F-9356D740B5C3}"/>
            </c:ext>
          </c:extLst>
        </c:ser>
        <c:ser>
          <c:idx val="1"/>
          <c:order val="1"/>
          <c:tx>
            <c:strRef>
              <c:f>'results of 231111_Hpt'!$BP$54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231111_Hpt'!$BQ$54:$CA$54</c:f>
              <c:numCache>
                <c:formatCode>0.00</c:formatCode>
                <c:ptCount val="11"/>
                <c:pt idx="0">
                  <c:v>30.922930542340627</c:v>
                </c:pt>
                <c:pt idx="1">
                  <c:v>24.193109947264457</c:v>
                </c:pt>
                <c:pt idx="2">
                  <c:v>27.865749854964957</c:v>
                </c:pt>
                <c:pt idx="3">
                  <c:v>0</c:v>
                </c:pt>
                <c:pt idx="4">
                  <c:v>23.708544427391896</c:v>
                </c:pt>
                <c:pt idx="5">
                  <c:v>24.774613623354323</c:v>
                </c:pt>
                <c:pt idx="6">
                  <c:v>27.666683009854943</c:v>
                </c:pt>
                <c:pt idx="7">
                  <c:v>0</c:v>
                </c:pt>
                <c:pt idx="8">
                  <c:v>17.03486824594091</c:v>
                </c:pt>
                <c:pt idx="9">
                  <c:v>24.562320355369742</c:v>
                </c:pt>
                <c:pt idx="10">
                  <c:v>22.643328827626583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61-4511-830F-9356D740B5C3}"/>
            </c:ext>
          </c:extLst>
        </c:ser>
        <c:ser>
          <c:idx val="2"/>
          <c:order val="2"/>
          <c:tx>
            <c:strRef>
              <c:f>'results of 231111_Hpt'!$BP$55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231111_Hpt'!$BQ$55:$CA$55</c:f>
              <c:numCache>
                <c:formatCode>0.00</c:formatCode>
                <c:ptCount val="11"/>
                <c:pt idx="0">
                  <c:v>3.7662543609261023</c:v>
                </c:pt>
                <c:pt idx="1">
                  <c:v>4.6755223718308843</c:v>
                </c:pt>
                <c:pt idx="2">
                  <c:v>3.2430787373867065</c:v>
                </c:pt>
                <c:pt idx="3">
                  <c:v>0</c:v>
                </c:pt>
                <c:pt idx="4">
                  <c:v>5.0717582278550646</c:v>
                </c:pt>
                <c:pt idx="5">
                  <c:v>6.7347595878649109</c:v>
                </c:pt>
                <c:pt idx="6">
                  <c:v>4.6998339999019407</c:v>
                </c:pt>
                <c:pt idx="7">
                  <c:v>0</c:v>
                </c:pt>
                <c:pt idx="8">
                  <c:v>2.0761245674740483</c:v>
                </c:pt>
                <c:pt idx="9">
                  <c:v>3.3185262607786781</c:v>
                </c:pt>
                <c:pt idx="10">
                  <c:v>4.692248749451136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61-4511-830F-9356D740B5C3}"/>
            </c:ext>
          </c:extLst>
        </c:ser>
        <c:ser>
          <c:idx val="3"/>
          <c:order val="3"/>
          <c:tx>
            <c:strRef>
              <c:f>'results of 231111_Hpt'!$BP$56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231111_Hpt'!$BQ$56:$CA$56</c:f>
              <c:numCache>
                <c:formatCode>0.00</c:formatCode>
                <c:ptCount val="11"/>
                <c:pt idx="0">
                  <c:v>1.1655566127497621</c:v>
                </c:pt>
                <c:pt idx="1">
                  <c:v>1.2685525815045033</c:v>
                </c:pt>
                <c:pt idx="2">
                  <c:v>0.53734295795410236</c:v>
                </c:pt>
                <c:pt idx="3">
                  <c:v>0</c:v>
                </c:pt>
                <c:pt idx="4">
                  <c:v>1.1056652969618959</c:v>
                </c:pt>
                <c:pt idx="5">
                  <c:v>1.4131368059530625</c:v>
                </c:pt>
                <c:pt idx="6">
                  <c:v>2.5635458181283313</c:v>
                </c:pt>
                <c:pt idx="7">
                  <c:v>0</c:v>
                </c:pt>
                <c:pt idx="8">
                  <c:v>2.7548575991482567</c:v>
                </c:pt>
                <c:pt idx="9">
                  <c:v>2.0838777110007838</c:v>
                </c:pt>
                <c:pt idx="10">
                  <c:v>2.092140268103901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61-4511-830F-9356D740B5C3}"/>
            </c:ext>
          </c:extLst>
        </c:ser>
        <c:ser>
          <c:idx val="4"/>
          <c:order val="4"/>
          <c:tx>
            <c:strRef>
              <c:f>'results of 231111_Hpt'!$BP$57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231111_Hpt'!$BQ$57:$CA$57</c:f>
              <c:numCache>
                <c:formatCode>0.00</c:formatCode>
                <c:ptCount val="11"/>
                <c:pt idx="0">
                  <c:v>0.79289565493181091</c:v>
                </c:pt>
                <c:pt idx="1">
                  <c:v>2.3015168264438848</c:v>
                </c:pt>
                <c:pt idx="2">
                  <c:v>1.61678412127783</c:v>
                </c:pt>
                <c:pt idx="3">
                  <c:v>0</c:v>
                </c:pt>
                <c:pt idx="4">
                  <c:v>4.6426940827653738</c:v>
                </c:pt>
                <c:pt idx="5">
                  <c:v>8.4519891242129361</c:v>
                </c:pt>
                <c:pt idx="6">
                  <c:v>5.1761212010842534</c:v>
                </c:pt>
                <c:pt idx="7">
                  <c:v>0</c:v>
                </c:pt>
                <c:pt idx="8">
                  <c:v>7.8387010912962474</c:v>
                </c:pt>
                <c:pt idx="9">
                  <c:v>5.8270185523909062</c:v>
                </c:pt>
                <c:pt idx="10">
                  <c:v>9.4705938062316495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61-4511-830F-9356D740B5C3}"/>
            </c:ext>
          </c:extLst>
        </c:ser>
        <c:ser>
          <c:idx val="5"/>
          <c:order val="5"/>
          <c:tx>
            <c:strRef>
              <c:f>'results of 231111_Hpt'!$BP$58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231111_Hpt'!$BQ$58:$CA$58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0.87381940469376074</c:v>
                </c:pt>
                <c:pt idx="6">
                  <c:v>0.64298772159612239</c:v>
                </c:pt>
                <c:pt idx="7">
                  <c:v>0</c:v>
                </c:pt>
                <c:pt idx="8">
                  <c:v>0.6840564280010647</c:v>
                </c:pt>
                <c:pt idx="9">
                  <c:v>0.75777371309119412</c:v>
                </c:pt>
                <c:pt idx="10">
                  <c:v>0.9212304884243514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61-4511-830F-9356D740B5C3}"/>
            </c:ext>
          </c:extLst>
        </c:ser>
        <c:ser>
          <c:idx val="6"/>
          <c:order val="6"/>
          <c:tx>
            <c:strRef>
              <c:f>'results of 231111_Hpt'!$BP$59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231111_Hpt'!$BQ$59:$CA$59</c:f>
              <c:numCache>
                <c:formatCode>0.00</c:formatCode>
                <c:ptCount val="11"/>
                <c:pt idx="0">
                  <c:v>0.3171582619727244</c:v>
                </c:pt>
                <c:pt idx="1">
                  <c:v>0.69045504793316537</c:v>
                </c:pt>
                <c:pt idx="2">
                  <c:v>0.35379040771491338</c:v>
                </c:pt>
                <c:pt idx="3">
                  <c:v>0</c:v>
                </c:pt>
                <c:pt idx="4">
                  <c:v>1.3146965471337966</c:v>
                </c:pt>
                <c:pt idx="5">
                  <c:v>5.1695764167143672</c:v>
                </c:pt>
                <c:pt idx="6">
                  <c:v>2.0382290521184272</c:v>
                </c:pt>
                <c:pt idx="7">
                  <c:v>0</c:v>
                </c:pt>
                <c:pt idx="8">
                  <c:v>2.1293585307426137</c:v>
                </c:pt>
                <c:pt idx="9">
                  <c:v>2.4954272275934155</c:v>
                </c:pt>
                <c:pt idx="10">
                  <c:v>4.786954687513453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61-4511-830F-9356D740B5C3}"/>
            </c:ext>
          </c:extLst>
        </c:ser>
        <c:ser>
          <c:idx val="7"/>
          <c:order val="7"/>
          <c:tx>
            <c:strRef>
              <c:f>'results of 231111_Hpt'!$BP$60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231111_Hpt'!$BQ$60:$CA$60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0.34710189173281408</c:v>
                </c:pt>
                <c:pt idx="5">
                  <c:v>1.4131368059530625</c:v>
                </c:pt>
                <c:pt idx="6">
                  <c:v>0.75645614305426168</c:v>
                </c:pt>
                <c:pt idx="7">
                  <c:v>0</c:v>
                </c:pt>
                <c:pt idx="8">
                  <c:v>0.90763907372903918</c:v>
                </c:pt>
                <c:pt idx="9">
                  <c:v>0.85576169323229678</c:v>
                </c:pt>
                <c:pt idx="10">
                  <c:v>1.3861505480029961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261-4511-830F-9356D740B5C3}"/>
            </c:ext>
          </c:extLst>
        </c:ser>
        <c:ser>
          <c:idx val="8"/>
          <c:order val="8"/>
          <c:tx>
            <c:strRef>
              <c:f>'results of 231111_Hpt'!$BP$61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231111_Hpt'!$BQ$61:$CA$61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0.2781554092730395</c:v>
                </c:pt>
                <c:pt idx="6">
                  <c:v>0.21222797346800121</c:v>
                </c:pt>
                <c:pt idx="7">
                  <c:v>0</c:v>
                </c:pt>
                <c:pt idx="8">
                  <c:v>0.2981101943039659</c:v>
                </c:pt>
                <c:pt idx="9">
                  <c:v>0</c:v>
                </c:pt>
                <c:pt idx="10">
                  <c:v>0.3693531584430344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61-4511-830F-9356D740B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Site4, </a:t>
            </a:r>
            <a:r>
              <a:rPr lang="en-US" altLang="ja-JP" sz="1400" b="0" i="0" u="none" strike="noStrike" kern="1200" spc="0" baseline="0">
                <a:solidFill>
                  <a:srgbClr val="3333FF"/>
                </a:solidFill>
              </a:rPr>
              <a:t>[M+3H]3+</a:t>
            </a:r>
            <a:endParaRPr lang="ja-JP" altLang="en-US" sz="1400" b="0" i="0" u="none" strike="noStrike" kern="1200" spc="0" baseline="0">
              <a:solidFill>
                <a:srgbClr val="3333FF"/>
              </a:solidFill>
            </a:endParaRPr>
          </a:p>
        </c:rich>
      </c:tx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231111_Hpt'!$BP$72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231111_Hpt'!$BQ$72:$CA$72</c:f>
              <c:numCache>
                <c:formatCode>0.00</c:formatCode>
                <c:ptCount val="11"/>
                <c:pt idx="0">
                  <c:v>71.249146202406479</c:v>
                </c:pt>
                <c:pt idx="1">
                  <c:v>72.75446789658298</c:v>
                </c:pt>
                <c:pt idx="2">
                  <c:v>74.617584877502793</c:v>
                </c:pt>
                <c:pt idx="3">
                  <c:v>0</c:v>
                </c:pt>
                <c:pt idx="4">
                  <c:v>68.388801720738741</c:v>
                </c:pt>
                <c:pt idx="5">
                  <c:v>56.514022009229677</c:v>
                </c:pt>
                <c:pt idx="6">
                  <c:v>62.971254505093022</c:v>
                </c:pt>
                <c:pt idx="7">
                  <c:v>0</c:v>
                </c:pt>
                <c:pt idx="8">
                  <c:v>72.059813302899954</c:v>
                </c:pt>
                <c:pt idx="9">
                  <c:v>63.755448703545589</c:v>
                </c:pt>
                <c:pt idx="10">
                  <c:v>58.621620579274172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1-4ED5-903A-9F8FC9AD4C7D}"/>
            </c:ext>
          </c:extLst>
        </c:ser>
        <c:ser>
          <c:idx val="1"/>
          <c:order val="1"/>
          <c:tx>
            <c:strRef>
              <c:f>'results of 231111_Hpt'!$BP$73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231111_Hpt'!$BQ$73:$CA$73</c:f>
              <c:numCache>
                <c:formatCode>0.00</c:formatCode>
                <c:ptCount val="11"/>
                <c:pt idx="0">
                  <c:v>22.160167519646109</c:v>
                </c:pt>
                <c:pt idx="1">
                  <c:v>20.051510705203501</c:v>
                </c:pt>
                <c:pt idx="2">
                  <c:v>19.981862617009178</c:v>
                </c:pt>
                <c:pt idx="3">
                  <c:v>0</c:v>
                </c:pt>
                <c:pt idx="4">
                  <c:v>19.032303008834084</c:v>
                </c:pt>
                <c:pt idx="5">
                  <c:v>18.743343982960596</c:v>
                </c:pt>
                <c:pt idx="6">
                  <c:v>20.951183741881415</c:v>
                </c:pt>
                <c:pt idx="7">
                  <c:v>0</c:v>
                </c:pt>
                <c:pt idx="8">
                  <c:v>12.857372779679865</c:v>
                </c:pt>
                <c:pt idx="9">
                  <c:v>20.409233212001379</c:v>
                </c:pt>
                <c:pt idx="10">
                  <c:v>16.58374792703151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1-4ED5-903A-9F8FC9AD4C7D}"/>
            </c:ext>
          </c:extLst>
        </c:ser>
        <c:ser>
          <c:idx val="2"/>
          <c:order val="2"/>
          <c:tx>
            <c:strRef>
              <c:f>'results of 231111_Hpt'!$BP$74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231111_Hpt'!$BQ$74:$CA$74</c:f>
              <c:numCache>
                <c:formatCode>0.00</c:formatCode>
                <c:ptCount val="11"/>
                <c:pt idx="0">
                  <c:v>4.1515250543134483</c:v>
                </c:pt>
                <c:pt idx="1">
                  <c:v>3.5767559636308945</c:v>
                </c:pt>
                <c:pt idx="2">
                  <c:v>3.3116793288329891</c:v>
                </c:pt>
                <c:pt idx="3">
                  <c:v>0</c:v>
                </c:pt>
                <c:pt idx="4">
                  <c:v>4.4439061570866194</c:v>
                </c:pt>
                <c:pt idx="5">
                  <c:v>5.5094071707490233</c:v>
                </c:pt>
                <c:pt idx="6">
                  <c:v>4.7316718338406343</c:v>
                </c:pt>
                <c:pt idx="7">
                  <c:v>0</c:v>
                </c:pt>
                <c:pt idx="8">
                  <c:v>1.5161823661955345</c:v>
                </c:pt>
                <c:pt idx="9">
                  <c:v>3.0145748138827724</c:v>
                </c:pt>
                <c:pt idx="10">
                  <c:v>4.1523647910319204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E1-4ED5-903A-9F8FC9AD4C7D}"/>
            </c:ext>
          </c:extLst>
        </c:ser>
        <c:ser>
          <c:idx val="3"/>
          <c:order val="3"/>
          <c:tx>
            <c:strRef>
              <c:f>'results of 231111_Hpt'!$BP$75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231111_Hpt'!$BQ$75:$CA$75</c:f>
              <c:numCache>
                <c:formatCode>0.00</c:formatCode>
                <c:ptCount val="11"/>
                <c:pt idx="0">
                  <c:v>0.75176264497027312</c:v>
                </c:pt>
                <c:pt idx="1">
                  <c:v>0.96870474015003405</c:v>
                </c:pt>
                <c:pt idx="2">
                  <c:v>0.57011188445732475</c:v>
                </c:pt>
                <c:pt idx="3">
                  <c:v>0</c:v>
                </c:pt>
                <c:pt idx="4">
                  <c:v>2.3403358245312726</c:v>
                </c:pt>
                <c:pt idx="5">
                  <c:v>2.3713170039048634</c:v>
                </c:pt>
                <c:pt idx="6">
                  <c:v>2.64832378759737</c:v>
                </c:pt>
                <c:pt idx="7">
                  <c:v>0</c:v>
                </c:pt>
                <c:pt idx="8">
                  <c:v>2.9445761273520032</c:v>
                </c:pt>
                <c:pt idx="9">
                  <c:v>3.0426609146332328</c:v>
                </c:pt>
                <c:pt idx="10">
                  <c:v>3.329605203954388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E1-4ED5-903A-9F8FC9AD4C7D}"/>
            </c:ext>
          </c:extLst>
        </c:ser>
        <c:ser>
          <c:idx val="4"/>
          <c:order val="4"/>
          <c:tx>
            <c:strRef>
              <c:f>'results of 231111_Hpt'!$BP$76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231111_Hpt'!$BQ$76:$CA$76</c:f>
              <c:numCache>
                <c:formatCode>0.00</c:formatCode>
                <c:ptCount val="11"/>
                <c:pt idx="0">
                  <c:v>1.3983346213346313</c:v>
                </c:pt>
                <c:pt idx="1">
                  <c:v>2.1135376148728016</c:v>
                </c:pt>
                <c:pt idx="2">
                  <c:v>1.2254610849732201</c:v>
                </c:pt>
                <c:pt idx="3">
                  <c:v>0</c:v>
                </c:pt>
                <c:pt idx="4">
                  <c:v>4.2526724904906787</c:v>
                </c:pt>
                <c:pt idx="5">
                  <c:v>9.925452609158679</c:v>
                </c:pt>
                <c:pt idx="6">
                  <c:v>6.2265034828400383</c:v>
                </c:pt>
                <c:pt idx="7">
                  <c:v>0</c:v>
                </c:pt>
                <c:pt idx="8">
                  <c:v>7.260849208439411</c:v>
                </c:pt>
                <c:pt idx="9">
                  <c:v>6.572147575607783</c:v>
                </c:pt>
                <c:pt idx="10">
                  <c:v>11.402933652152674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E1-4ED5-903A-9F8FC9AD4C7D}"/>
            </c:ext>
          </c:extLst>
        </c:ser>
        <c:ser>
          <c:idx val="5"/>
          <c:order val="5"/>
          <c:tx>
            <c:strRef>
              <c:f>'results of 231111_Hpt'!$BP$77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231111_Hpt'!$BQ$77:$CA$77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0.19305493961113998</c:v>
                </c:pt>
                <c:pt idx="5">
                  <c:v>0.70997515086971963</c:v>
                </c:pt>
                <c:pt idx="6">
                  <c:v>0.35310983834631599</c:v>
                </c:pt>
                <c:pt idx="7">
                  <c:v>0</c:v>
                </c:pt>
                <c:pt idx="8">
                  <c:v>0.68219061832440808</c:v>
                </c:pt>
                <c:pt idx="9">
                  <c:v>0.58044608217618598</c:v>
                </c:pt>
                <c:pt idx="10">
                  <c:v>0.92689009731703242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E1-4ED5-903A-9F8FC9AD4C7D}"/>
            </c:ext>
          </c:extLst>
        </c:ser>
        <c:ser>
          <c:idx val="6"/>
          <c:order val="6"/>
          <c:tx>
            <c:strRef>
              <c:f>'results of 231111_Hpt'!$BP$78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231111_Hpt'!$BQ$78:$CA$78</c:f>
              <c:numCache>
                <c:formatCode>0.00</c:formatCode>
                <c:ptCount val="11"/>
                <c:pt idx="0">
                  <c:v>0.25386014690227504</c:v>
                </c:pt>
                <c:pt idx="1">
                  <c:v>0.4823201223684086</c:v>
                </c:pt>
                <c:pt idx="2">
                  <c:v>0.24313595072444733</c:v>
                </c:pt>
                <c:pt idx="3">
                  <c:v>0</c:v>
                </c:pt>
                <c:pt idx="4">
                  <c:v>1.1838274598796321</c:v>
                </c:pt>
                <c:pt idx="5">
                  <c:v>4.7142350017749379</c:v>
                </c:pt>
                <c:pt idx="6">
                  <c:v>1.7066975520071943</c:v>
                </c:pt>
                <c:pt idx="7">
                  <c:v>0</c:v>
                </c:pt>
                <c:pt idx="8">
                  <c:v>1.8472185643636789</c:v>
                </c:pt>
                <c:pt idx="9">
                  <c:v>2.0596473883671118</c:v>
                </c:pt>
                <c:pt idx="10">
                  <c:v>3.6767069047527223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E1-4ED5-903A-9F8FC9AD4C7D}"/>
            </c:ext>
          </c:extLst>
        </c:ser>
        <c:ser>
          <c:idx val="7"/>
          <c:order val="7"/>
          <c:tx>
            <c:strRef>
              <c:f>'results of 231111_Hpt'!$BP$79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231111_Hpt'!$BQ$79:$CA$79</c:f>
              <c:numCache>
                <c:formatCode>0.00</c:formatCode>
                <c:ptCount val="11"/>
                <c:pt idx="0">
                  <c:v>3.5203810426779586E-2</c:v>
                </c:pt>
                <c:pt idx="1">
                  <c:v>5.2702957191379476E-2</c:v>
                </c:pt>
                <c:pt idx="2">
                  <c:v>5.0164256500044017E-2</c:v>
                </c:pt>
                <c:pt idx="3">
                  <c:v>0</c:v>
                </c:pt>
                <c:pt idx="4">
                  <c:v>0.14114865867795615</c:v>
                </c:pt>
                <c:pt idx="5">
                  <c:v>1.2708555200567981</c:v>
                </c:pt>
                <c:pt idx="6">
                  <c:v>0.29778929700539314</c:v>
                </c:pt>
                <c:pt idx="7">
                  <c:v>0</c:v>
                </c:pt>
                <c:pt idx="8">
                  <c:v>0.71145348667076347</c:v>
                </c:pt>
                <c:pt idx="9">
                  <c:v>0.47559130604113303</c:v>
                </c:pt>
                <c:pt idx="10">
                  <c:v>1.1184388136835204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E1-4ED5-903A-9F8FC9AD4C7D}"/>
            </c:ext>
          </c:extLst>
        </c:ser>
        <c:ser>
          <c:idx val="8"/>
          <c:order val="8"/>
          <c:tx>
            <c:strRef>
              <c:f>'results of 231111_Hpt'!$BP$80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231111_Hpt'!$BQ$80:$CA$80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2.3949740149872556E-2</c:v>
                </c:pt>
                <c:pt idx="5">
                  <c:v>0.24139155129570466</c:v>
                </c:pt>
                <c:pt idx="6">
                  <c:v>0.1134659613886162</c:v>
                </c:pt>
                <c:pt idx="7">
                  <c:v>0</c:v>
                </c:pt>
                <c:pt idx="8">
                  <c:v>0.12034354607438622</c:v>
                </c:pt>
                <c:pt idx="9">
                  <c:v>9.0250003744813428E-2</c:v>
                </c:pt>
                <c:pt idx="10">
                  <c:v>0.18769203080206204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E1-4ED5-903A-9F8FC9AD4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2</a:t>
            </a: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, [M+3H]3+</a:t>
            </a:r>
            <a:endParaRPr lang="ja-JP" altLang="en-US" sz="1400"/>
          </a:p>
        </c:rich>
      </c:tx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231111_Hpt'!$BP$91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231111_Hpt'!$BQ$91:$CA$91</c:f>
              <c:numCache>
                <c:formatCode>0.00</c:formatCode>
                <c:ptCount val="11"/>
                <c:pt idx="0">
                  <c:v>52.252622917095252</c:v>
                </c:pt>
                <c:pt idx="1">
                  <c:v>49.516866682713797</c:v>
                </c:pt>
                <c:pt idx="2">
                  <c:v>47.169811320754718</c:v>
                </c:pt>
                <c:pt idx="3">
                  <c:v>0</c:v>
                </c:pt>
                <c:pt idx="4">
                  <c:v>44.049893246432184</c:v>
                </c:pt>
                <c:pt idx="5">
                  <c:v>35.558969216600353</c:v>
                </c:pt>
                <c:pt idx="6">
                  <c:v>42.643923240938165</c:v>
                </c:pt>
                <c:pt idx="7">
                  <c:v>0</c:v>
                </c:pt>
                <c:pt idx="8">
                  <c:v>48.300506086718642</c:v>
                </c:pt>
                <c:pt idx="9">
                  <c:v>54.3424317617866</c:v>
                </c:pt>
                <c:pt idx="10">
                  <c:v>37.412717098579286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B-4175-ADA5-2F07297ACB2C}"/>
            </c:ext>
          </c:extLst>
        </c:ser>
        <c:ser>
          <c:idx val="1"/>
          <c:order val="1"/>
          <c:tx>
            <c:strRef>
              <c:f>'results of 231111_Hpt'!$BP$92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231111_Hpt'!$BQ$92:$CA$92</c:f>
              <c:numCache>
                <c:formatCode>0.00</c:formatCode>
                <c:ptCount val="11"/>
                <c:pt idx="0">
                  <c:v>37.687718576424608</c:v>
                </c:pt>
                <c:pt idx="1">
                  <c:v>38.169251401258549</c:v>
                </c:pt>
                <c:pt idx="2">
                  <c:v>44.115650875525994</c:v>
                </c:pt>
                <c:pt idx="3">
                  <c:v>0</c:v>
                </c:pt>
                <c:pt idx="4">
                  <c:v>32.812675581526015</c:v>
                </c:pt>
                <c:pt idx="5">
                  <c:v>24.713483605537242</c:v>
                </c:pt>
                <c:pt idx="6">
                  <c:v>28.14498933901919</c:v>
                </c:pt>
                <c:pt idx="7">
                  <c:v>0</c:v>
                </c:pt>
                <c:pt idx="8">
                  <c:v>17.140268089180687</c:v>
                </c:pt>
                <c:pt idx="9">
                  <c:v>21.662531017369727</c:v>
                </c:pt>
                <c:pt idx="10">
                  <c:v>19.415910080469594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FB-4175-ADA5-2F07297ACB2C}"/>
            </c:ext>
          </c:extLst>
        </c:ser>
        <c:ser>
          <c:idx val="2"/>
          <c:order val="2"/>
          <c:tx>
            <c:strRef>
              <c:f>'results of 231111_Hpt'!$BP$93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231111_Hpt'!$BQ$93:$CA$93</c:f>
              <c:numCache>
                <c:formatCode>0.00</c:formatCode>
                <c:ptCount val="11"/>
                <c:pt idx="0">
                  <c:v>3.4313927175478298</c:v>
                </c:pt>
                <c:pt idx="1">
                  <c:v>3.1910869639971113</c:v>
                </c:pt>
                <c:pt idx="2">
                  <c:v>3.2645581647889235</c:v>
                </c:pt>
                <c:pt idx="3">
                  <c:v>0</c:v>
                </c:pt>
                <c:pt idx="4">
                  <c:v>4.4499381953028427</c:v>
                </c:pt>
                <c:pt idx="5">
                  <c:v>5.2627274440568517</c:v>
                </c:pt>
                <c:pt idx="6">
                  <c:v>3.5084318666408216</c:v>
                </c:pt>
                <c:pt idx="7">
                  <c:v>0</c:v>
                </c:pt>
                <c:pt idx="8">
                  <c:v>1.6627342360826154</c:v>
                </c:pt>
                <c:pt idx="9">
                  <c:v>2.5558312655086848</c:v>
                </c:pt>
                <c:pt idx="10">
                  <c:v>4.7733466643014948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FB-4175-ADA5-2F07297ACB2C}"/>
            </c:ext>
          </c:extLst>
        </c:ser>
        <c:ser>
          <c:idx val="3"/>
          <c:order val="3"/>
          <c:tx>
            <c:strRef>
              <c:f>'results of 231111_Hpt'!$BP$94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231111_Hpt'!$BQ$94:$CA$94</c:f>
              <c:numCache>
                <c:formatCode>0.00</c:formatCode>
                <c:ptCount val="11"/>
                <c:pt idx="0">
                  <c:v>1.4071178769800452</c:v>
                </c:pt>
                <c:pt idx="1">
                  <c:v>1.808741102438018</c:v>
                </c:pt>
                <c:pt idx="2">
                  <c:v>1.0655626442242434</c:v>
                </c:pt>
                <c:pt idx="3">
                  <c:v>0</c:v>
                </c:pt>
                <c:pt idx="4">
                  <c:v>3.9105517473873466</c:v>
                </c:pt>
                <c:pt idx="5">
                  <c:v>4.1603993983422409</c:v>
                </c:pt>
                <c:pt idx="6">
                  <c:v>4.1480907152548943</c:v>
                </c:pt>
                <c:pt idx="7">
                  <c:v>0</c:v>
                </c:pt>
                <c:pt idx="8">
                  <c:v>7.9930926001914928</c:v>
                </c:pt>
                <c:pt idx="9">
                  <c:v>6.0545905707196024</c:v>
                </c:pt>
                <c:pt idx="10">
                  <c:v>6.7084872038831813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FB-4175-ADA5-2F07297ACB2C}"/>
            </c:ext>
          </c:extLst>
        </c:ser>
        <c:ser>
          <c:idx val="4"/>
          <c:order val="4"/>
          <c:tx>
            <c:strRef>
              <c:f>'results of 231111_Hpt'!$BP$95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231111_Hpt'!$BQ$95:$CA$95</c:f>
              <c:numCache>
                <c:formatCode>0.00</c:formatCode>
                <c:ptCount val="11"/>
                <c:pt idx="0">
                  <c:v>4.8138243159843652</c:v>
                </c:pt>
                <c:pt idx="1">
                  <c:v>6.8085691688731478</c:v>
                </c:pt>
                <c:pt idx="2">
                  <c:v>3.9704085787973393</c:v>
                </c:pt>
                <c:pt idx="3">
                  <c:v>0</c:v>
                </c:pt>
                <c:pt idx="4">
                  <c:v>11.933925160130352</c:v>
                </c:pt>
                <c:pt idx="5">
                  <c:v>21.726530191342814</c:v>
                </c:pt>
                <c:pt idx="6">
                  <c:v>16.980034890482649</c:v>
                </c:pt>
                <c:pt idx="7">
                  <c:v>0</c:v>
                </c:pt>
                <c:pt idx="8">
                  <c:v>20.004103405826836</c:v>
                </c:pt>
                <c:pt idx="9">
                  <c:v>11.637717121588089</c:v>
                </c:pt>
                <c:pt idx="10">
                  <c:v>22.125106835883955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FB-4175-ADA5-2F07297ACB2C}"/>
            </c:ext>
          </c:extLst>
        </c:ser>
        <c:ser>
          <c:idx val="5"/>
          <c:order val="5"/>
          <c:tx>
            <c:strRef>
              <c:f>'results of 231111_Hpt'!$BP$96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231111_Hpt'!$BQ$96:$CA$96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0.9079671873244185</c:v>
                </c:pt>
                <c:pt idx="5">
                  <c:v>2.4464570821021039</c:v>
                </c:pt>
                <c:pt idx="6">
                  <c:v>1.7367706919945727</c:v>
                </c:pt>
                <c:pt idx="7">
                  <c:v>0</c:v>
                </c:pt>
                <c:pt idx="8">
                  <c:v>1.8166119545889754</c:v>
                </c:pt>
                <c:pt idx="9">
                  <c:v>0.78908188585607941</c:v>
                </c:pt>
                <c:pt idx="10">
                  <c:v>3.5800099982261213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FB-4175-ADA5-2F07297ACB2C}"/>
            </c:ext>
          </c:extLst>
        </c:ser>
        <c:ser>
          <c:idx val="6"/>
          <c:order val="6"/>
          <c:tx>
            <c:strRef>
              <c:f>'results of 231111_Hpt'!$BP$97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231111_Hpt'!$BQ$97:$CA$97</c:f>
              <c:numCache>
                <c:formatCode>0.00</c:formatCode>
                <c:ptCount val="11"/>
                <c:pt idx="0">
                  <c:v>0.40732359596790779</c:v>
                </c:pt>
                <c:pt idx="1">
                  <c:v>0.50548468071937003</c:v>
                </c:pt>
                <c:pt idx="2">
                  <c:v>0.4140084159087824</c:v>
                </c:pt>
                <c:pt idx="3">
                  <c:v>0</c:v>
                </c:pt>
                <c:pt idx="4">
                  <c:v>1.6810877626699627</c:v>
                </c:pt>
                <c:pt idx="5">
                  <c:v>4.8360198134576473</c:v>
                </c:pt>
                <c:pt idx="6">
                  <c:v>2.3764295406086449</c:v>
                </c:pt>
                <c:pt idx="7">
                  <c:v>0</c:v>
                </c:pt>
                <c:pt idx="8">
                  <c:v>2.4705922582410067</c:v>
                </c:pt>
                <c:pt idx="9">
                  <c:v>2.3250620347394539</c:v>
                </c:pt>
                <c:pt idx="10">
                  <c:v>4.6120849526696883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FB-4175-ADA5-2F07297ACB2C}"/>
            </c:ext>
          </c:extLst>
        </c:ser>
        <c:ser>
          <c:idx val="7"/>
          <c:order val="7"/>
          <c:tx>
            <c:strRef>
              <c:f>'results of 231111_Hpt'!$BP$98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231111_Hpt'!$BQ$98:$CA$98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0.25396111922687942</c:v>
                </c:pt>
                <c:pt idx="5">
                  <c:v>1.1236634272445711</c:v>
                </c:pt>
                <c:pt idx="6">
                  <c:v>0.46132971506105835</c:v>
                </c:pt>
                <c:pt idx="7">
                  <c:v>0</c:v>
                </c:pt>
                <c:pt idx="8">
                  <c:v>0.48727944193680756</c:v>
                </c:pt>
                <c:pt idx="9">
                  <c:v>0.63275434243176176</c:v>
                </c:pt>
                <c:pt idx="10">
                  <c:v>1.1675347922142845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DFB-4175-ADA5-2F07297ACB2C}"/>
            </c:ext>
          </c:extLst>
        </c:ser>
        <c:ser>
          <c:idx val="8"/>
          <c:order val="8"/>
          <c:tx>
            <c:strRef>
              <c:f>'results of 231111_Hpt'!$BP$99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231111_Hpt'!$BQ$99:$CA$99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0.17174982131617969</c:v>
                </c:pt>
                <c:pt idx="6">
                  <c:v>0</c:v>
                </c:pt>
                <c:pt idx="7">
                  <c:v>0</c:v>
                </c:pt>
                <c:pt idx="8">
                  <c:v>0.12481192723293667</c:v>
                </c:pt>
                <c:pt idx="9">
                  <c:v>0</c:v>
                </c:pt>
                <c:pt idx="10">
                  <c:v>0.20480237377239521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FB-4175-ADA5-2F07297AC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2, </a:t>
            </a:r>
            <a:r>
              <a:rPr lang="en-US" altLang="ja-JP">
                <a:solidFill>
                  <a:srgbClr val="3333FF"/>
                </a:solidFill>
              </a:rPr>
              <a:t>[M+2H]2+</a:t>
            </a:r>
            <a:endParaRPr lang="ja-JP" altLang="en-US">
              <a:solidFill>
                <a:srgbClr val="3333FF"/>
              </a:solidFill>
            </a:endParaRPr>
          </a:p>
        </c:rich>
      </c:tx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231111_Hpt'!$BP$110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231111_Hpt'!$BQ$110:$CA$110</c:f>
              <c:numCache>
                <c:formatCode>0.00</c:formatCode>
                <c:ptCount val="11"/>
                <c:pt idx="0">
                  <c:v>77.986715970627927</c:v>
                </c:pt>
                <c:pt idx="1">
                  <c:v>79.38595776480804</c:v>
                </c:pt>
                <c:pt idx="2">
                  <c:v>78.918448478054032</c:v>
                </c:pt>
                <c:pt idx="3">
                  <c:v>0</c:v>
                </c:pt>
                <c:pt idx="4">
                  <c:v>72.8743357299156</c:v>
                </c:pt>
                <c:pt idx="5">
                  <c:v>67.686789505655028</c:v>
                </c:pt>
                <c:pt idx="6">
                  <c:v>73.110666461443742</c:v>
                </c:pt>
                <c:pt idx="7">
                  <c:v>0</c:v>
                </c:pt>
                <c:pt idx="8">
                  <c:v>73.715895428736914</c:v>
                </c:pt>
                <c:pt idx="9">
                  <c:v>77.159291069786292</c:v>
                </c:pt>
                <c:pt idx="10">
                  <c:v>67.504995857094116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D-4651-872F-99DF4183C811}"/>
            </c:ext>
          </c:extLst>
        </c:ser>
        <c:ser>
          <c:idx val="1"/>
          <c:order val="1"/>
          <c:tx>
            <c:strRef>
              <c:f>'results of 231111_Hpt'!$BP$111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231111_Hpt'!$BQ$111:$CA$111</c:f>
              <c:numCache>
                <c:formatCode>0.00</c:formatCode>
                <c:ptCount val="11"/>
                <c:pt idx="0">
                  <c:v>17.72956426747983</c:v>
                </c:pt>
                <c:pt idx="1">
                  <c:v>14.852856614060858</c:v>
                </c:pt>
                <c:pt idx="2">
                  <c:v>17.332556441441774</c:v>
                </c:pt>
                <c:pt idx="3">
                  <c:v>0</c:v>
                </c:pt>
                <c:pt idx="4">
                  <c:v>13.754298218193187</c:v>
                </c:pt>
                <c:pt idx="5">
                  <c:v>13.653061814815887</c:v>
                </c:pt>
                <c:pt idx="6">
                  <c:v>13.236878559335077</c:v>
                </c:pt>
                <c:pt idx="7">
                  <c:v>0</c:v>
                </c:pt>
                <c:pt idx="8">
                  <c:v>7.9273839925348035</c:v>
                </c:pt>
                <c:pt idx="9">
                  <c:v>9.5280033669508839</c:v>
                </c:pt>
                <c:pt idx="10">
                  <c:v>10.479114880343129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0D-4651-872F-99DF4183C811}"/>
            </c:ext>
          </c:extLst>
        </c:ser>
        <c:ser>
          <c:idx val="2"/>
          <c:order val="2"/>
          <c:tx>
            <c:strRef>
              <c:f>'results of 231111_Hpt'!$BP$112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231111_Hpt'!$BQ$112:$CA$112</c:f>
              <c:numCache>
                <c:formatCode>0.00</c:formatCode>
                <c:ptCount val="11"/>
                <c:pt idx="0">
                  <c:v>0.94635565447503556</c:v>
                </c:pt>
                <c:pt idx="1">
                  <c:v>0.89163700363406095</c:v>
                </c:pt>
                <c:pt idx="2">
                  <c:v>0.76951633562713129</c:v>
                </c:pt>
                <c:pt idx="3">
                  <c:v>0</c:v>
                </c:pt>
                <c:pt idx="4">
                  <c:v>0.93388558924663956</c:v>
                </c:pt>
                <c:pt idx="5">
                  <c:v>1.3537357901131006</c:v>
                </c:pt>
                <c:pt idx="6">
                  <c:v>1.0286799035452261</c:v>
                </c:pt>
                <c:pt idx="7">
                  <c:v>0</c:v>
                </c:pt>
                <c:pt idx="8">
                  <c:v>0.40953275238187176</c:v>
                </c:pt>
                <c:pt idx="9">
                  <c:v>0.54751921188408958</c:v>
                </c:pt>
                <c:pt idx="10">
                  <c:v>0.81639615928254616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0D-4651-872F-99DF4183C811}"/>
            </c:ext>
          </c:extLst>
        </c:ser>
        <c:ser>
          <c:idx val="3"/>
          <c:order val="3"/>
          <c:tx>
            <c:strRef>
              <c:f>'results of 231111_Hpt'!$BP$113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231111_Hpt'!$BQ$113:$CA$113</c:f>
              <c:numCache>
                <c:formatCode>0.00</c:formatCode>
                <c:ptCount val="11"/>
                <c:pt idx="0">
                  <c:v>1.4896339005625558</c:v>
                </c:pt>
                <c:pt idx="1">
                  <c:v>2.1091987605547242</c:v>
                </c:pt>
                <c:pt idx="2">
                  <c:v>1.2390933966647735</c:v>
                </c:pt>
                <c:pt idx="3">
                  <c:v>0</c:v>
                </c:pt>
                <c:pt idx="4">
                  <c:v>5.0992497655517344</c:v>
                </c:pt>
                <c:pt idx="5">
                  <c:v>5.7851956842440195</c:v>
                </c:pt>
                <c:pt idx="6">
                  <c:v>4.7714329690626442</c:v>
                </c:pt>
                <c:pt idx="7">
                  <c:v>0</c:v>
                </c:pt>
                <c:pt idx="8">
                  <c:v>10.092057112267554</c:v>
                </c:pt>
                <c:pt idx="9">
                  <c:v>7.0924196841924774</c:v>
                </c:pt>
                <c:pt idx="10">
                  <c:v>8.8950626309889351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0D-4651-872F-99DF4183C811}"/>
            </c:ext>
          </c:extLst>
        </c:ser>
        <c:ser>
          <c:idx val="4"/>
          <c:order val="4"/>
          <c:tx>
            <c:strRef>
              <c:f>'results of 231111_Hpt'!$BP$114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231111_Hpt'!$BQ$114:$CA$114</c:f>
              <c:numCache>
                <c:formatCode>0.00</c:formatCode>
                <c:ptCount val="11"/>
                <c:pt idx="0">
                  <c:v>1.7729564267479834</c:v>
                </c:pt>
                <c:pt idx="1">
                  <c:v>2.6306783658132873</c:v>
                </c:pt>
                <c:pt idx="2">
                  <c:v>1.6693341593955979</c:v>
                </c:pt>
                <c:pt idx="3">
                  <c:v>0</c:v>
                </c:pt>
                <c:pt idx="4">
                  <c:v>6.3691778680837769</c:v>
                </c:pt>
                <c:pt idx="5">
                  <c:v>8.851349396893351</c:v>
                </c:pt>
                <c:pt idx="6">
                  <c:v>6.5158278179672662</c:v>
                </c:pt>
                <c:pt idx="7">
                  <c:v>0</c:v>
                </c:pt>
                <c:pt idx="8">
                  <c:v>6.3770100013748596</c:v>
                </c:pt>
                <c:pt idx="9">
                  <c:v>4.5399279846616682</c:v>
                </c:pt>
                <c:pt idx="10">
                  <c:v>9.7236438075742075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0D-4651-872F-99DF4183C811}"/>
            </c:ext>
          </c:extLst>
        </c:ser>
        <c:ser>
          <c:idx val="5"/>
          <c:order val="5"/>
          <c:tx>
            <c:strRef>
              <c:f>'results of 231111_Hpt'!$BP$115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231111_Hpt'!$BQ$115:$CA$115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0.40051578618318223</c:v>
                </c:pt>
                <c:pt idx="5">
                  <c:v>1.1483613433224378</c:v>
                </c:pt>
                <c:pt idx="6">
                  <c:v>0.63875634908419265</c:v>
                </c:pt>
                <c:pt idx="7">
                  <c:v>0</c:v>
                </c:pt>
                <c:pt idx="8">
                  <c:v>0.88927111945777859</c:v>
                </c:pt>
                <c:pt idx="9">
                  <c:v>0.54946767883029635</c:v>
                </c:pt>
                <c:pt idx="10">
                  <c:v>1.2891748306282595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0D-4651-872F-99DF4183C811}"/>
            </c:ext>
          </c:extLst>
        </c:ser>
        <c:ser>
          <c:idx val="6"/>
          <c:order val="6"/>
          <c:tx>
            <c:strRef>
              <c:f>'results of 231111_Hpt'!$BP$116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231111_Hpt'!$BQ$116:$CA$116</c:f>
              <c:numCache>
                <c:formatCode>0.00</c:formatCode>
                <c:ptCount val="11"/>
                <c:pt idx="0">
                  <c:v>7.4773780106669463E-2</c:v>
                </c:pt>
                <c:pt idx="1">
                  <c:v>0.12967149112902665</c:v>
                </c:pt>
                <c:pt idx="2">
                  <c:v>7.1051188816690383E-2</c:v>
                </c:pt>
                <c:pt idx="3">
                  <c:v>0</c:v>
                </c:pt>
                <c:pt idx="4">
                  <c:v>0.56853704282588302</c:v>
                </c:pt>
                <c:pt idx="5">
                  <c:v>1.2091058980070002</c:v>
                </c:pt>
                <c:pt idx="6">
                  <c:v>0.59258119131907028</c:v>
                </c:pt>
                <c:pt idx="7">
                  <c:v>0</c:v>
                </c:pt>
                <c:pt idx="8">
                  <c:v>0.43000939000096533</c:v>
                </c:pt>
                <c:pt idx="9">
                  <c:v>0.41697192648823911</c:v>
                </c:pt>
                <c:pt idx="10">
                  <c:v>1.0137934395866843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0D-4651-872F-99DF4183C811}"/>
            </c:ext>
          </c:extLst>
        </c:ser>
        <c:ser>
          <c:idx val="7"/>
          <c:order val="7"/>
          <c:tx>
            <c:strRef>
              <c:f>'results of 231111_Hpt'!$BP$117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231111_Hpt'!$BQ$117:$CA$117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0.31240056694917706</c:v>
                </c:pt>
                <c:pt idx="6">
                  <c:v>0.10517674824277873</c:v>
                </c:pt>
                <c:pt idx="7">
                  <c:v>0</c:v>
                </c:pt>
                <c:pt idx="8">
                  <c:v>0.15884020324525455</c:v>
                </c:pt>
                <c:pt idx="9">
                  <c:v>0.16639907720605429</c:v>
                </c:pt>
                <c:pt idx="10">
                  <c:v>0.2778183945021202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90D-4651-872F-99DF4183C811}"/>
            </c:ext>
          </c:extLst>
        </c:ser>
        <c:ser>
          <c:idx val="8"/>
          <c:order val="8"/>
          <c:tx>
            <c:strRef>
              <c:f>'results of 231111_Hpt'!$BP$118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231111_Hpt'!$BQ$118:$CA$118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0D-4651-872F-99DF4183C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[M+3H]3+,  Oxidation (M)</a:t>
            </a:r>
            <a:endParaRPr lang="ja-JP" altLang="en-US"/>
          </a:p>
        </c:rich>
      </c:tx>
      <c:layout>
        <c:manualLayout>
          <c:xMode val="edge"/>
          <c:yMode val="edge"/>
          <c:x val="0.22252439476413188"/>
          <c:y val="1.9400964879553392E-2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231111_Hpt'!$AV$129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231111_Hpt'!$AW$129:$BG$129</c:f>
              <c:numCache>
                <c:formatCode>0.00</c:formatCode>
                <c:ptCount val="11"/>
                <c:pt idx="0">
                  <c:v>80.840275821618889</c:v>
                </c:pt>
                <c:pt idx="1">
                  <c:v>79.511845457885826</c:v>
                </c:pt>
                <c:pt idx="2">
                  <c:v>77.695433899115457</c:v>
                </c:pt>
                <c:pt idx="4">
                  <c:v>70.21613888566678</c:v>
                </c:pt>
                <c:pt idx="5">
                  <c:v>65.265808075917491</c:v>
                </c:pt>
                <c:pt idx="6">
                  <c:v>78.403677192310454</c:v>
                </c:pt>
                <c:pt idx="8">
                  <c:v>79.789894365623809</c:v>
                </c:pt>
                <c:pt idx="9">
                  <c:v>78.578056135467406</c:v>
                </c:pt>
                <c:pt idx="10">
                  <c:v>70.210453160361382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4F-47E7-92E1-E43D1912CBA2}"/>
            </c:ext>
          </c:extLst>
        </c:ser>
        <c:ser>
          <c:idx val="1"/>
          <c:order val="1"/>
          <c:tx>
            <c:strRef>
              <c:f>'results of 231111_Hpt'!$AV$130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231111_Hpt'!$AW$130:$BG$130</c:f>
              <c:numCache>
                <c:formatCode>0.00</c:formatCode>
                <c:ptCount val="11"/>
                <c:pt idx="0">
                  <c:v>2.0451239229335569</c:v>
                </c:pt>
                <c:pt idx="1">
                  <c:v>3.1523635699212309</c:v>
                </c:pt>
                <c:pt idx="2">
                  <c:v>2.8388716232369111</c:v>
                </c:pt>
                <c:pt idx="4">
                  <c:v>5.0728840428411237</c:v>
                </c:pt>
                <c:pt idx="5">
                  <c:v>7.2818824440786285</c:v>
                </c:pt>
                <c:pt idx="6">
                  <c:v>3.4713078451557298</c:v>
                </c:pt>
                <c:pt idx="8">
                  <c:v>6.0482135670735255</c:v>
                </c:pt>
                <c:pt idx="9">
                  <c:v>4.523312456506611</c:v>
                </c:pt>
                <c:pt idx="10">
                  <c:v>7.0566851399754089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4F-47E7-92E1-E43D1912CBA2}"/>
            </c:ext>
          </c:extLst>
        </c:ser>
        <c:ser>
          <c:idx val="2"/>
          <c:order val="2"/>
          <c:tx>
            <c:strRef>
              <c:f>'results of 231111_Hpt'!$AV$131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231111_Hpt'!$AW$131:$BG$131</c:f>
              <c:numCache>
                <c:formatCode>0.00</c:formatCode>
                <c:ptCount val="11"/>
                <c:pt idx="0">
                  <c:v>15.203374068600404</c:v>
                </c:pt>
                <c:pt idx="1">
                  <c:v>14.958667895486096</c:v>
                </c:pt>
                <c:pt idx="2">
                  <c:v>17.630886923260817</c:v>
                </c:pt>
                <c:pt idx="4">
                  <c:v>18.095348567451573</c:v>
                </c:pt>
                <c:pt idx="5">
                  <c:v>13.498595913624477</c:v>
                </c:pt>
                <c:pt idx="6">
                  <c:v>12.748078810658111</c:v>
                </c:pt>
                <c:pt idx="8">
                  <c:v>7.8626776371955822</c:v>
                </c:pt>
                <c:pt idx="9">
                  <c:v>10.061470656460218</c:v>
                </c:pt>
                <c:pt idx="10">
                  <c:v>11.262184364809238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4F-47E7-92E1-E43D1912CBA2}"/>
            </c:ext>
          </c:extLst>
        </c:ser>
        <c:ser>
          <c:idx val="3"/>
          <c:order val="3"/>
          <c:tx>
            <c:strRef>
              <c:f>'results of 231111_Hpt'!$AV$132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231111_Hpt'!$AW$132:$BG$132</c:f>
              <c:numCache>
                <c:formatCode>0.00</c:formatCode>
                <c:ptCount val="11"/>
                <c:pt idx="0">
                  <c:v>1.4373748326278297</c:v>
                </c:pt>
                <c:pt idx="1">
                  <c:v>1.90748114103514</c:v>
                </c:pt>
                <c:pt idx="2">
                  <c:v>1.3874184624842048</c:v>
                </c:pt>
                <c:pt idx="4">
                  <c:v>5.8771217569500829</c:v>
                </c:pt>
                <c:pt idx="5">
                  <c:v>11.736225428488428</c:v>
                </c:pt>
                <c:pt idx="6">
                  <c:v>4.528660234772131</c:v>
                </c:pt>
                <c:pt idx="8">
                  <c:v>5.7458028887198491</c:v>
                </c:pt>
                <c:pt idx="9">
                  <c:v>5.9440964973324055</c:v>
                </c:pt>
                <c:pt idx="10">
                  <c:v>10.032610438904433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4F-47E7-92E1-E43D1912CBA2}"/>
            </c:ext>
          </c:extLst>
        </c:ser>
        <c:ser>
          <c:idx val="4"/>
          <c:order val="4"/>
          <c:tx>
            <c:strRef>
              <c:f>'results of 231111_Hpt'!$AV$133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231111_Hpt'!$AW$133:$BG$133</c:f>
              <c:numCache>
                <c:formatCode>0.00</c:formatCode>
                <c:ptCount val="11"/>
                <c:pt idx="0">
                  <c:v>4.3603585526696582E-2</c:v>
                </c:pt>
                <c:pt idx="1">
                  <c:v>9.0153582349976613E-2</c:v>
                </c:pt>
                <c:pt idx="2">
                  <c:v>8.8794781598989098E-2</c:v>
                </c:pt>
                <c:pt idx="4">
                  <c:v>0.15466109886710747</c:v>
                </c:pt>
                <c:pt idx="5">
                  <c:v>0.904425292921468</c:v>
                </c:pt>
                <c:pt idx="6">
                  <c:v>0.24139554555393294</c:v>
                </c:pt>
                <c:pt idx="8">
                  <c:v>0.26053843058162879</c:v>
                </c:pt>
                <c:pt idx="9">
                  <c:v>0.20441892832289491</c:v>
                </c:pt>
                <c:pt idx="10">
                  <c:v>0.66646470766434418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4F-47E7-92E1-E43D1912CBA2}"/>
            </c:ext>
          </c:extLst>
        </c:ser>
        <c:ser>
          <c:idx val="5"/>
          <c:order val="5"/>
          <c:tx>
            <c:strRef>
              <c:f>'results of 231111_Hpt'!$AV$134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231111_Hpt'!$AW$134:$BG$134</c:f>
              <c:numCache>
                <c:formatCode>0.00</c:formatCode>
                <c:ptCount val="11"/>
                <c:pt idx="0">
                  <c:v>0.4302477686926256</c:v>
                </c:pt>
                <c:pt idx="1">
                  <c:v>0.37948835332172781</c:v>
                </c:pt>
                <c:pt idx="2">
                  <c:v>0.35859431030360989</c:v>
                </c:pt>
                <c:pt idx="4">
                  <c:v>0.47016974055600669</c:v>
                </c:pt>
                <c:pt idx="5">
                  <c:v>0.77273167425196088</c:v>
                </c:pt>
                <c:pt idx="6">
                  <c:v>0.47082106405560475</c:v>
                </c:pt>
                <c:pt idx="8">
                  <c:v>0.1391089120426911</c:v>
                </c:pt>
                <c:pt idx="9">
                  <c:v>0.46972860125260957</c:v>
                </c:pt>
                <c:pt idx="10">
                  <c:v>0.32432239784735467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4F-47E7-92E1-E43D1912CBA2}"/>
            </c:ext>
          </c:extLst>
        </c:ser>
        <c:ser>
          <c:idx val="6"/>
          <c:order val="6"/>
          <c:tx>
            <c:strRef>
              <c:f>'results of 231111_Hpt'!$AV$135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231111_Hpt'!$AW$135:$BG$135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0.11367590766732398</c:v>
                </c:pt>
                <c:pt idx="5">
                  <c:v>0.54033117071753656</c:v>
                </c:pt>
                <c:pt idx="6">
                  <c:v>0.13605930749403494</c:v>
                </c:pt>
                <c:pt idx="8">
                  <c:v>0.1537641987629077</c:v>
                </c:pt>
                <c:pt idx="9">
                  <c:v>0.21891672465785197</c:v>
                </c:pt>
                <c:pt idx="10">
                  <c:v>0.44727979043783522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A4F-47E7-92E1-E43D1912CBA2}"/>
            </c:ext>
          </c:extLst>
        </c:ser>
        <c:ser>
          <c:idx val="7"/>
          <c:order val="7"/>
          <c:tx>
            <c:strRef>
              <c:f>'results of 231111_Hpt'!$AV$136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231111_Hpt'!$AW$136:$BG$136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</c:v>
                </c:pt>
                <c:pt idx="6" formatCode="0.00">
                  <c:v>0</c:v>
                </c:pt>
                <c:pt idx="8" formatCode="0.00">
                  <c:v>0</c:v>
                </c:pt>
                <c:pt idx="9" formatCode="0.00">
                  <c:v>0</c:v>
                </c:pt>
                <c:pt idx="10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A4F-47E7-92E1-E43D1912CBA2}"/>
            </c:ext>
          </c:extLst>
        </c:ser>
        <c:ser>
          <c:idx val="8"/>
          <c:order val="8"/>
          <c:tx>
            <c:strRef>
              <c:f>'results of 231111_Hpt'!$AV$137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231111_Hpt'!$AW$137:$BG$137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</c:v>
                </c:pt>
                <c:pt idx="6" formatCode="0.00">
                  <c:v>0</c:v>
                </c:pt>
                <c:pt idx="8" formatCode="0.00">
                  <c:v>0</c:v>
                </c:pt>
                <c:pt idx="9" formatCode="0.00">
                  <c:v>0</c:v>
                </c:pt>
                <c:pt idx="10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A4F-47E7-92E1-E43D1912C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[M+3H]3+, Oxidation (M)</a:t>
            </a:r>
            <a:endParaRPr lang="ja-JP" altLang="en-US"/>
          </a:p>
        </c:rich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231111_Hpt'!$BP$129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231111_Hpt'!$BQ$129:$CA$129</c:f>
              <c:numCache>
                <c:formatCode>0.00</c:formatCode>
                <c:ptCount val="11"/>
                <c:pt idx="0">
                  <c:v>80.840275821618889</c:v>
                </c:pt>
                <c:pt idx="1">
                  <c:v>79.511845457885826</c:v>
                </c:pt>
                <c:pt idx="2">
                  <c:v>77.695433899115457</c:v>
                </c:pt>
                <c:pt idx="3">
                  <c:v>0</c:v>
                </c:pt>
                <c:pt idx="4">
                  <c:v>70.21613888566678</c:v>
                </c:pt>
                <c:pt idx="5">
                  <c:v>65.265808075917491</c:v>
                </c:pt>
                <c:pt idx="6">
                  <c:v>78.403677192310454</c:v>
                </c:pt>
                <c:pt idx="7">
                  <c:v>0</c:v>
                </c:pt>
                <c:pt idx="8">
                  <c:v>79.789894365623809</c:v>
                </c:pt>
                <c:pt idx="9">
                  <c:v>78.578056135467406</c:v>
                </c:pt>
                <c:pt idx="10">
                  <c:v>70.210453160361382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31-4F8E-8A66-AB820EEBCA8F}"/>
            </c:ext>
          </c:extLst>
        </c:ser>
        <c:ser>
          <c:idx val="1"/>
          <c:order val="1"/>
          <c:tx>
            <c:strRef>
              <c:f>'results of 231111_Hpt'!$BP$130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231111_Hpt'!$BQ$130:$CA$130</c:f>
              <c:numCache>
                <c:formatCode>0.00</c:formatCode>
                <c:ptCount val="11"/>
                <c:pt idx="0">
                  <c:v>15.203374068600404</c:v>
                </c:pt>
                <c:pt idx="1">
                  <c:v>14.958667895486096</c:v>
                </c:pt>
                <c:pt idx="2">
                  <c:v>17.630886923260817</c:v>
                </c:pt>
                <c:pt idx="3">
                  <c:v>0</c:v>
                </c:pt>
                <c:pt idx="4">
                  <c:v>18.095348567451573</c:v>
                </c:pt>
                <c:pt idx="5">
                  <c:v>13.498595913624477</c:v>
                </c:pt>
                <c:pt idx="6">
                  <c:v>12.748078810658111</c:v>
                </c:pt>
                <c:pt idx="7">
                  <c:v>0</c:v>
                </c:pt>
                <c:pt idx="8">
                  <c:v>7.8626776371955822</c:v>
                </c:pt>
                <c:pt idx="9">
                  <c:v>10.061470656460218</c:v>
                </c:pt>
                <c:pt idx="10">
                  <c:v>11.262184364809238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31-4F8E-8A66-AB820EEBCA8F}"/>
            </c:ext>
          </c:extLst>
        </c:ser>
        <c:ser>
          <c:idx val="2"/>
          <c:order val="2"/>
          <c:tx>
            <c:strRef>
              <c:f>'results of 231111_Hpt'!$BP$131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231111_Hpt'!$BQ$131:$CA$131</c:f>
              <c:numCache>
                <c:formatCode>0.00</c:formatCode>
                <c:ptCount val="11"/>
                <c:pt idx="0">
                  <c:v>0.4302477686926256</c:v>
                </c:pt>
                <c:pt idx="1">
                  <c:v>0.37948835332172781</c:v>
                </c:pt>
                <c:pt idx="2">
                  <c:v>0.35859431030360989</c:v>
                </c:pt>
                <c:pt idx="3">
                  <c:v>0</c:v>
                </c:pt>
                <c:pt idx="4">
                  <c:v>0.47016974055600669</c:v>
                </c:pt>
                <c:pt idx="5">
                  <c:v>0.77273167425196088</c:v>
                </c:pt>
                <c:pt idx="6">
                  <c:v>0.47082106405560475</c:v>
                </c:pt>
                <c:pt idx="7">
                  <c:v>0</c:v>
                </c:pt>
                <c:pt idx="8">
                  <c:v>0.1391089120426911</c:v>
                </c:pt>
                <c:pt idx="9">
                  <c:v>0.46972860125260957</c:v>
                </c:pt>
                <c:pt idx="10">
                  <c:v>0.32432239784735467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31-4F8E-8A66-AB820EEBCA8F}"/>
            </c:ext>
          </c:extLst>
        </c:ser>
        <c:ser>
          <c:idx val="3"/>
          <c:order val="3"/>
          <c:tx>
            <c:strRef>
              <c:f>'results of 231111_Hpt'!$BP$132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231111_Hpt'!$BQ$132:$CA$132</c:f>
              <c:numCache>
                <c:formatCode>0.00</c:formatCode>
                <c:ptCount val="11"/>
                <c:pt idx="0">
                  <c:v>2.0451239229335569</c:v>
                </c:pt>
                <c:pt idx="1">
                  <c:v>3.1523635699212309</c:v>
                </c:pt>
                <c:pt idx="2">
                  <c:v>2.8388716232369111</c:v>
                </c:pt>
                <c:pt idx="3">
                  <c:v>0</c:v>
                </c:pt>
                <c:pt idx="4">
                  <c:v>5.0728840428411237</c:v>
                </c:pt>
                <c:pt idx="5">
                  <c:v>7.2818824440786285</c:v>
                </c:pt>
                <c:pt idx="6">
                  <c:v>3.4713078451557298</c:v>
                </c:pt>
                <c:pt idx="7">
                  <c:v>0</c:v>
                </c:pt>
                <c:pt idx="8">
                  <c:v>6.0482135670735255</c:v>
                </c:pt>
                <c:pt idx="9">
                  <c:v>4.523312456506611</c:v>
                </c:pt>
                <c:pt idx="10">
                  <c:v>7.0566851399754089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31-4F8E-8A66-AB820EEBCA8F}"/>
            </c:ext>
          </c:extLst>
        </c:ser>
        <c:ser>
          <c:idx val="4"/>
          <c:order val="4"/>
          <c:tx>
            <c:strRef>
              <c:f>'results of 231111_Hpt'!$BP$133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231111_Hpt'!$BQ$133:$CA$133</c:f>
              <c:numCache>
                <c:formatCode>0.00</c:formatCode>
                <c:ptCount val="11"/>
                <c:pt idx="0">
                  <c:v>1.4373748326278297</c:v>
                </c:pt>
                <c:pt idx="1">
                  <c:v>1.90748114103514</c:v>
                </c:pt>
                <c:pt idx="2">
                  <c:v>1.3874184624842048</c:v>
                </c:pt>
                <c:pt idx="3">
                  <c:v>0</c:v>
                </c:pt>
                <c:pt idx="4">
                  <c:v>5.8771217569500829</c:v>
                </c:pt>
                <c:pt idx="5">
                  <c:v>11.736225428488428</c:v>
                </c:pt>
                <c:pt idx="6">
                  <c:v>4.528660234772131</c:v>
                </c:pt>
                <c:pt idx="7">
                  <c:v>0</c:v>
                </c:pt>
                <c:pt idx="8">
                  <c:v>5.7458028887198491</c:v>
                </c:pt>
                <c:pt idx="9">
                  <c:v>5.9440964973324055</c:v>
                </c:pt>
                <c:pt idx="10">
                  <c:v>10.032610438904433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31-4F8E-8A66-AB820EEBCA8F}"/>
            </c:ext>
          </c:extLst>
        </c:ser>
        <c:ser>
          <c:idx val="5"/>
          <c:order val="5"/>
          <c:tx>
            <c:strRef>
              <c:f>'results of 231111_Hpt'!$BP$134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231111_Hpt'!$BQ$134:$CA$134</c:f>
              <c:numCache>
                <c:formatCode>0.00</c:formatCode>
                <c:ptCount val="11"/>
                <c:pt idx="0">
                  <c:v>4.3603585526696582E-2</c:v>
                </c:pt>
                <c:pt idx="1">
                  <c:v>9.0153582349976613E-2</c:v>
                </c:pt>
                <c:pt idx="2">
                  <c:v>8.8794781598989098E-2</c:v>
                </c:pt>
                <c:pt idx="3">
                  <c:v>0</c:v>
                </c:pt>
                <c:pt idx="4">
                  <c:v>0.15466109886710747</c:v>
                </c:pt>
                <c:pt idx="5">
                  <c:v>0.904425292921468</c:v>
                </c:pt>
                <c:pt idx="6">
                  <c:v>0.24139554555393294</c:v>
                </c:pt>
                <c:pt idx="7">
                  <c:v>0</c:v>
                </c:pt>
                <c:pt idx="8">
                  <c:v>0.26053843058162879</c:v>
                </c:pt>
                <c:pt idx="9">
                  <c:v>0.20441892832289491</c:v>
                </c:pt>
                <c:pt idx="10">
                  <c:v>0.66646470766434418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D31-4F8E-8A66-AB820EEBCA8F}"/>
            </c:ext>
          </c:extLst>
        </c:ser>
        <c:ser>
          <c:idx val="6"/>
          <c:order val="6"/>
          <c:tx>
            <c:strRef>
              <c:f>'results of 231111_Hpt'!$BP$135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231111_Hpt'!$BQ$135:$CA$135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0.11367590766732398</c:v>
                </c:pt>
                <c:pt idx="5">
                  <c:v>0.54033117071753656</c:v>
                </c:pt>
                <c:pt idx="6">
                  <c:v>0.13605930749403494</c:v>
                </c:pt>
                <c:pt idx="7">
                  <c:v>0</c:v>
                </c:pt>
                <c:pt idx="8">
                  <c:v>0.1537641987629077</c:v>
                </c:pt>
                <c:pt idx="9">
                  <c:v>0.21891672465785197</c:v>
                </c:pt>
                <c:pt idx="10">
                  <c:v>0.44727979043783522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D31-4F8E-8A66-AB820EEBCA8F}"/>
            </c:ext>
          </c:extLst>
        </c:ser>
        <c:ser>
          <c:idx val="7"/>
          <c:order val="7"/>
          <c:tx>
            <c:strRef>
              <c:f>'results of 231111_Hpt'!$BP$136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231111_Hpt'!$BQ$136:$CA$136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D31-4F8E-8A66-AB820EEBCA8F}"/>
            </c:ext>
          </c:extLst>
        </c:ser>
        <c:ser>
          <c:idx val="8"/>
          <c:order val="8"/>
          <c:tx>
            <c:strRef>
              <c:f>'results of 231111_Hpt'!$BP$137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231111_Hpt'!$BQ$137:$CA$137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D31-4F8E-8A66-AB820EEBC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3,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231111_Hpt'!$AV$34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231111_Hpt'!$CK$34:$CU$34</c:f>
              <c:numCache>
                <c:formatCode>0.00</c:formatCode>
                <c:ptCount val="11"/>
                <c:pt idx="0">
                  <c:v>857000</c:v>
                </c:pt>
                <c:pt idx="1">
                  <c:v>1050000</c:v>
                </c:pt>
                <c:pt idx="2">
                  <c:v>965000</c:v>
                </c:pt>
                <c:pt idx="4">
                  <c:v>1210000</c:v>
                </c:pt>
                <c:pt idx="5">
                  <c:v>437000</c:v>
                </c:pt>
                <c:pt idx="6">
                  <c:v>799000</c:v>
                </c:pt>
                <c:pt idx="8">
                  <c:v>774000</c:v>
                </c:pt>
                <c:pt idx="9">
                  <c:v>1200000</c:v>
                </c:pt>
                <c:pt idx="10">
                  <c:v>536000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9F-496C-8383-DB2731874873}"/>
            </c:ext>
          </c:extLst>
        </c:ser>
        <c:ser>
          <c:idx val="1"/>
          <c:order val="1"/>
          <c:tx>
            <c:strRef>
              <c:f>'results of 231111_Hpt'!$AV$35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231111_Hpt'!$CK$35:$CU$35</c:f>
              <c:numCache>
                <c:formatCode>0.00</c:formatCode>
                <c:ptCount val="11"/>
                <c:pt idx="0">
                  <c:v>51100</c:v>
                </c:pt>
                <c:pt idx="1">
                  <c:v>118000</c:v>
                </c:pt>
                <c:pt idx="2">
                  <c:v>91800</c:v>
                </c:pt>
                <c:pt idx="4">
                  <c:v>153000</c:v>
                </c:pt>
                <c:pt idx="5">
                  <c:v>110000</c:v>
                </c:pt>
                <c:pt idx="6">
                  <c:v>73400</c:v>
                </c:pt>
                <c:pt idx="8">
                  <c:v>120000</c:v>
                </c:pt>
                <c:pt idx="9">
                  <c:v>106000</c:v>
                </c:pt>
                <c:pt idx="10">
                  <c:v>92600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9F-496C-8383-DB2731874873}"/>
            </c:ext>
          </c:extLst>
        </c:ser>
        <c:ser>
          <c:idx val="2"/>
          <c:order val="2"/>
          <c:tx>
            <c:strRef>
              <c:f>'results of 231111_Hpt'!$AV$36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231111_Hpt'!$CK$36:$CU$36</c:f>
              <c:numCache>
                <c:formatCode>0.00</c:formatCode>
                <c:ptCount val="11"/>
                <c:pt idx="0">
                  <c:v>1290000</c:v>
                </c:pt>
                <c:pt idx="1">
                  <c:v>1550000</c:v>
                </c:pt>
                <c:pt idx="2">
                  <c:v>1670000</c:v>
                </c:pt>
                <c:pt idx="4">
                  <c:v>1880000</c:v>
                </c:pt>
                <c:pt idx="5">
                  <c:v>663000</c:v>
                </c:pt>
                <c:pt idx="6">
                  <c:v>954000</c:v>
                </c:pt>
                <c:pt idx="8">
                  <c:v>590000</c:v>
                </c:pt>
                <c:pt idx="9">
                  <c:v>937000</c:v>
                </c:pt>
                <c:pt idx="10">
                  <c:v>683000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9F-496C-8383-DB2731874873}"/>
            </c:ext>
          </c:extLst>
        </c:ser>
        <c:ser>
          <c:idx val="3"/>
          <c:order val="3"/>
          <c:tx>
            <c:strRef>
              <c:f>'results of 231111_Hpt'!$AV$37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231111_Hpt'!$CK$37:$CU$37</c:f>
              <c:numCache>
                <c:formatCode>0.00</c:formatCode>
                <c:ptCount val="11"/>
                <c:pt idx="0">
                  <c:v>260000</c:v>
                </c:pt>
                <c:pt idx="1">
                  <c:v>412000</c:v>
                </c:pt>
                <c:pt idx="2">
                  <c:v>271000</c:v>
                </c:pt>
                <c:pt idx="4">
                  <c:v>1010000</c:v>
                </c:pt>
                <c:pt idx="5">
                  <c:v>633000</c:v>
                </c:pt>
                <c:pt idx="6">
                  <c:v>654000</c:v>
                </c:pt>
                <c:pt idx="8">
                  <c:v>487000</c:v>
                </c:pt>
                <c:pt idx="9">
                  <c:v>631000</c:v>
                </c:pt>
                <c:pt idx="10">
                  <c:v>807000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9F-496C-8383-DB2731874873}"/>
            </c:ext>
          </c:extLst>
        </c:ser>
        <c:ser>
          <c:idx val="4"/>
          <c:order val="4"/>
          <c:tx>
            <c:strRef>
              <c:f>'results of 231111_Hpt'!$AV$38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231111_Hpt'!$CK$38:$CU$38</c:f>
              <c:numCache>
                <c:formatCode>0.00</c:formatCode>
                <c:ptCount val="11"/>
                <c:pt idx="0">
                  <c:v>10500</c:v>
                </c:pt>
                <c:pt idx="1">
                  <c:v>39500</c:v>
                </c:pt>
                <c:pt idx="2">
                  <c:v>22800</c:v>
                </c:pt>
                <c:pt idx="4">
                  <c:v>95800</c:v>
                </c:pt>
                <c:pt idx="5">
                  <c:v>122000</c:v>
                </c:pt>
                <c:pt idx="6">
                  <c:v>70900</c:v>
                </c:pt>
                <c:pt idx="8">
                  <c:v>54300</c:v>
                </c:pt>
                <c:pt idx="9">
                  <c:v>56500</c:v>
                </c:pt>
                <c:pt idx="10">
                  <c:v>96900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9F-496C-8383-DB2731874873}"/>
            </c:ext>
          </c:extLst>
        </c:ser>
        <c:ser>
          <c:idx val="5"/>
          <c:order val="5"/>
          <c:tx>
            <c:strRef>
              <c:f>'results of 231111_Hpt'!$AV$39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231111_Hpt'!$CK$39:$CU$39</c:f>
              <c:numCache>
                <c:formatCode>0.00</c:formatCode>
                <c:ptCount val="11"/>
                <c:pt idx="0">
                  <c:v>375000</c:v>
                </c:pt>
                <c:pt idx="1">
                  <c:v>390000</c:v>
                </c:pt>
                <c:pt idx="2">
                  <c:v>359000</c:v>
                </c:pt>
                <c:pt idx="4">
                  <c:v>482000</c:v>
                </c:pt>
                <c:pt idx="5">
                  <c:v>374000</c:v>
                </c:pt>
                <c:pt idx="6">
                  <c:v>311000</c:v>
                </c:pt>
                <c:pt idx="8">
                  <c:v>169000</c:v>
                </c:pt>
                <c:pt idx="9">
                  <c:v>355000</c:v>
                </c:pt>
                <c:pt idx="10">
                  <c:v>275000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9F-496C-8383-DB2731874873}"/>
            </c:ext>
          </c:extLst>
        </c:ser>
        <c:ser>
          <c:idx val="6"/>
          <c:order val="6"/>
          <c:tx>
            <c:strRef>
              <c:f>'results of 231111_Hpt'!$AV$40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231111_Hpt'!$CK$40:$CU$40</c:f>
              <c:numCache>
                <c:formatCode>0.00</c:formatCode>
                <c:ptCount val="11"/>
                <c:pt idx="0">
                  <c:v>40600</c:v>
                </c:pt>
                <c:pt idx="1">
                  <c:v>53700</c:v>
                </c:pt>
                <c:pt idx="2">
                  <c:v>34300</c:v>
                </c:pt>
                <c:pt idx="4">
                  <c:v>161000</c:v>
                </c:pt>
                <c:pt idx="5">
                  <c:v>232000</c:v>
                </c:pt>
                <c:pt idx="6">
                  <c:v>142000</c:v>
                </c:pt>
                <c:pt idx="8">
                  <c:v>102000</c:v>
                </c:pt>
                <c:pt idx="9">
                  <c:v>218000</c:v>
                </c:pt>
                <c:pt idx="10">
                  <c:v>199000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9F-496C-8383-DB2731874873}"/>
            </c:ext>
          </c:extLst>
        </c:ser>
        <c:ser>
          <c:idx val="7"/>
          <c:order val="7"/>
          <c:tx>
            <c:strRef>
              <c:f>'results of 231111_Hpt'!$AV$41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231111_Hpt'!$CK$41:$CU$41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16000</c:v>
                </c:pt>
                <c:pt idx="5">
                  <c:v>53800</c:v>
                </c:pt>
                <c:pt idx="6">
                  <c:v>23200</c:v>
                </c:pt>
                <c:pt idx="8">
                  <c:v>33000</c:v>
                </c:pt>
                <c:pt idx="9">
                  <c:v>47900</c:v>
                </c:pt>
                <c:pt idx="10">
                  <c:v>69000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E9F-496C-8383-DB2731874873}"/>
            </c:ext>
          </c:extLst>
        </c:ser>
        <c:ser>
          <c:idx val="8"/>
          <c:order val="8"/>
          <c:tx>
            <c:strRef>
              <c:f>'results of 231111_Hpt'!$AV$42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231111_Hpt'!$CK$42:$CU$42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1753</c:v>
                </c:pt>
                <c:pt idx="5">
                  <c:v>18000</c:v>
                </c:pt>
                <c:pt idx="6">
                  <c:v>6070</c:v>
                </c:pt>
                <c:pt idx="8">
                  <c:v>9370</c:v>
                </c:pt>
                <c:pt idx="9">
                  <c:v>16800</c:v>
                </c:pt>
                <c:pt idx="10">
                  <c:v>14500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9F-496C-8383-DB2731874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  <c:max val="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4, </a:t>
            </a:r>
            <a:r>
              <a:rPr lang="en-US" altLang="ja-JP" baseline="0">
                <a:solidFill>
                  <a:srgbClr val="3333FF"/>
                </a:solidFill>
              </a:rPr>
              <a:t>[M+3H]3+</a:t>
            </a:r>
            <a:endParaRPr lang="ja-JP" altLang="en-US">
              <a:solidFill>
                <a:srgbClr val="3333FF"/>
              </a:solidFill>
            </a:endParaRPr>
          </a:p>
        </c:rich>
      </c:tx>
      <c:layout>
        <c:manualLayout>
          <c:xMode val="edge"/>
          <c:yMode val="edge"/>
          <c:x val="0.34873993266993086"/>
          <c:y val="1.656313338379033E-2"/>
        </c:manualLayout>
      </c:layout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231111_Hpt'!$AV$72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231111_Hpt'!$CK$72:$CU$72</c:f>
              <c:numCache>
                <c:formatCode>0.00</c:formatCode>
                <c:ptCount val="11"/>
                <c:pt idx="0">
                  <c:v>5080000</c:v>
                </c:pt>
                <c:pt idx="1">
                  <c:v>5370000</c:v>
                </c:pt>
                <c:pt idx="2">
                  <c:v>5340000</c:v>
                </c:pt>
                <c:pt idx="4">
                  <c:v>7510000</c:v>
                </c:pt>
                <c:pt idx="5">
                  <c:v>3980000</c:v>
                </c:pt>
                <c:pt idx="6">
                  <c:v>5350000</c:v>
                </c:pt>
                <c:pt idx="8">
                  <c:v>3940000</c:v>
                </c:pt>
                <c:pt idx="9">
                  <c:v>6810000</c:v>
                </c:pt>
                <c:pt idx="10">
                  <c:v>4560000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1A-4D69-87DF-C3ABB83FE53D}"/>
            </c:ext>
          </c:extLst>
        </c:ser>
        <c:ser>
          <c:idx val="1"/>
          <c:order val="1"/>
          <c:tx>
            <c:strRef>
              <c:f>'results of 231111_Hpt'!$AV$73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231111_Hpt'!$CK$73:$CU$73</c:f>
              <c:numCache>
                <c:formatCode>0.00</c:formatCode>
                <c:ptCount val="11"/>
                <c:pt idx="0">
                  <c:v>53600</c:v>
                </c:pt>
                <c:pt idx="1">
                  <c:v>71500</c:v>
                </c:pt>
                <c:pt idx="2">
                  <c:v>40800</c:v>
                </c:pt>
                <c:pt idx="4">
                  <c:v>257000</c:v>
                </c:pt>
                <c:pt idx="5">
                  <c:v>167000</c:v>
                </c:pt>
                <c:pt idx="6">
                  <c:v>225000</c:v>
                </c:pt>
                <c:pt idx="8">
                  <c:v>161000</c:v>
                </c:pt>
                <c:pt idx="9">
                  <c:v>325000</c:v>
                </c:pt>
                <c:pt idx="10">
                  <c:v>259000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1A-4D69-87DF-C3ABB83FE53D}"/>
            </c:ext>
          </c:extLst>
        </c:ser>
        <c:ser>
          <c:idx val="2"/>
          <c:order val="2"/>
          <c:tx>
            <c:strRef>
              <c:f>'results of 231111_Hpt'!$AV$74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231111_Hpt'!$CK$74:$CU$74</c:f>
              <c:numCache>
                <c:formatCode>0.00</c:formatCode>
                <c:ptCount val="11"/>
                <c:pt idx="0">
                  <c:v>1580000</c:v>
                </c:pt>
                <c:pt idx="1">
                  <c:v>1480000</c:v>
                </c:pt>
                <c:pt idx="2">
                  <c:v>1430000</c:v>
                </c:pt>
                <c:pt idx="4">
                  <c:v>2090000</c:v>
                </c:pt>
                <c:pt idx="5">
                  <c:v>1320000</c:v>
                </c:pt>
                <c:pt idx="6">
                  <c:v>1780000</c:v>
                </c:pt>
                <c:pt idx="8">
                  <c:v>703000</c:v>
                </c:pt>
                <c:pt idx="9">
                  <c:v>2180000</c:v>
                </c:pt>
                <c:pt idx="10">
                  <c:v>1290000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1A-4D69-87DF-C3ABB83FE53D}"/>
            </c:ext>
          </c:extLst>
        </c:ser>
        <c:ser>
          <c:idx val="3"/>
          <c:order val="3"/>
          <c:tx>
            <c:strRef>
              <c:f>'results of 231111_Hpt'!$AV$75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231111_Hpt'!$CK$75:$CU$75</c:f>
              <c:numCache>
                <c:formatCode>0.00</c:formatCode>
                <c:ptCount val="11"/>
                <c:pt idx="0">
                  <c:v>99700</c:v>
                </c:pt>
                <c:pt idx="1">
                  <c:v>156000</c:v>
                </c:pt>
                <c:pt idx="2">
                  <c:v>87700</c:v>
                </c:pt>
                <c:pt idx="4">
                  <c:v>467000</c:v>
                </c:pt>
                <c:pt idx="5">
                  <c:v>699000</c:v>
                </c:pt>
                <c:pt idx="6">
                  <c:v>529000</c:v>
                </c:pt>
                <c:pt idx="8">
                  <c:v>397000</c:v>
                </c:pt>
                <c:pt idx="9">
                  <c:v>702000</c:v>
                </c:pt>
                <c:pt idx="10">
                  <c:v>887000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1A-4D69-87DF-C3ABB83FE53D}"/>
            </c:ext>
          </c:extLst>
        </c:ser>
        <c:ser>
          <c:idx val="4"/>
          <c:order val="4"/>
          <c:tx>
            <c:strRef>
              <c:f>'results of 231111_Hpt'!$AV$76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231111_Hpt'!$CK$76:$CU$76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21200</c:v>
                </c:pt>
                <c:pt idx="5">
                  <c:v>50000</c:v>
                </c:pt>
                <c:pt idx="6">
                  <c:v>30000</c:v>
                </c:pt>
                <c:pt idx="8">
                  <c:v>37300</c:v>
                </c:pt>
                <c:pt idx="9">
                  <c:v>62000</c:v>
                </c:pt>
                <c:pt idx="10">
                  <c:v>72100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1A-4D69-87DF-C3ABB83FE53D}"/>
            </c:ext>
          </c:extLst>
        </c:ser>
        <c:ser>
          <c:idx val="5"/>
          <c:order val="5"/>
          <c:tx>
            <c:strRef>
              <c:f>'results of 231111_Hpt'!$AV$77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231111_Hpt'!$CK$77:$CU$77</c:f>
              <c:numCache>
                <c:formatCode>0.00</c:formatCode>
                <c:ptCount val="11"/>
                <c:pt idx="0">
                  <c:v>296000</c:v>
                </c:pt>
                <c:pt idx="1">
                  <c:v>264000</c:v>
                </c:pt>
                <c:pt idx="2">
                  <c:v>237000</c:v>
                </c:pt>
                <c:pt idx="4">
                  <c:v>488000</c:v>
                </c:pt>
                <c:pt idx="5">
                  <c:v>388000</c:v>
                </c:pt>
                <c:pt idx="6">
                  <c:v>402000</c:v>
                </c:pt>
                <c:pt idx="8">
                  <c:v>82900</c:v>
                </c:pt>
                <c:pt idx="9">
                  <c:v>322000</c:v>
                </c:pt>
                <c:pt idx="10">
                  <c:v>323000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D1A-4D69-87DF-C3ABB83FE53D}"/>
            </c:ext>
          </c:extLst>
        </c:ser>
        <c:ser>
          <c:idx val="6"/>
          <c:order val="6"/>
          <c:tx>
            <c:strRef>
              <c:f>'results of 231111_Hpt'!$AV$78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231111_Hpt'!$CK$78:$CU$78</c:f>
              <c:numCache>
                <c:formatCode>0.00</c:formatCode>
                <c:ptCount val="11"/>
                <c:pt idx="0">
                  <c:v>18100</c:v>
                </c:pt>
                <c:pt idx="1">
                  <c:v>35600</c:v>
                </c:pt>
                <c:pt idx="2">
                  <c:v>17400</c:v>
                </c:pt>
                <c:pt idx="4">
                  <c:v>130000</c:v>
                </c:pt>
                <c:pt idx="5">
                  <c:v>332000</c:v>
                </c:pt>
                <c:pt idx="6">
                  <c:v>145000</c:v>
                </c:pt>
                <c:pt idx="8">
                  <c:v>101000</c:v>
                </c:pt>
                <c:pt idx="9">
                  <c:v>220000</c:v>
                </c:pt>
                <c:pt idx="10">
                  <c:v>286000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1A-4D69-87DF-C3ABB83FE53D}"/>
            </c:ext>
          </c:extLst>
        </c:ser>
        <c:ser>
          <c:idx val="7"/>
          <c:order val="7"/>
          <c:tx>
            <c:strRef>
              <c:f>'results of 231111_Hpt'!$AV$79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231111_Hpt'!$CK$79:$CU$79</c:f>
              <c:numCache>
                <c:formatCode>0.00</c:formatCode>
                <c:ptCount val="11"/>
                <c:pt idx="0">
                  <c:v>2510</c:v>
                </c:pt>
                <c:pt idx="1">
                  <c:v>3890</c:v>
                </c:pt>
                <c:pt idx="2">
                  <c:v>3590</c:v>
                </c:pt>
                <c:pt idx="4">
                  <c:v>15500</c:v>
                </c:pt>
                <c:pt idx="5">
                  <c:v>89500</c:v>
                </c:pt>
                <c:pt idx="6">
                  <c:v>25300</c:v>
                </c:pt>
                <c:pt idx="8">
                  <c:v>38900</c:v>
                </c:pt>
                <c:pt idx="9">
                  <c:v>50800</c:v>
                </c:pt>
                <c:pt idx="10">
                  <c:v>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D1A-4D69-87DF-C3ABB83FE53D}"/>
            </c:ext>
          </c:extLst>
        </c:ser>
        <c:ser>
          <c:idx val="8"/>
          <c:order val="8"/>
          <c:tx>
            <c:strRef>
              <c:f>'results of 231111_Hpt'!$AV$80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231111_Hpt'!$CK$80:$CU$80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2630</c:v>
                </c:pt>
                <c:pt idx="5">
                  <c:v>17000</c:v>
                </c:pt>
                <c:pt idx="6">
                  <c:v>9640</c:v>
                </c:pt>
                <c:pt idx="8">
                  <c:v>6580</c:v>
                </c:pt>
                <c:pt idx="9">
                  <c:v>9640</c:v>
                </c:pt>
                <c:pt idx="10">
                  <c:v>14600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D1A-4D69-87DF-C3ABB83FE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2, [M+3H]3+</a:t>
            </a:r>
            <a:endParaRPr lang="ja-JP" altLang="en-US"/>
          </a:p>
        </c:rich>
      </c:tx>
      <c:layout>
        <c:manualLayout>
          <c:xMode val="edge"/>
          <c:yMode val="edge"/>
          <c:x val="0.33422469883638128"/>
          <c:y val="1.6599283207821388E-2"/>
        </c:manualLayout>
      </c:layout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231111_Hpt'!$AV$91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231111_Hpt'!$CK$91:$CU$91</c:f>
              <c:numCache>
                <c:formatCode>0.00</c:formatCode>
                <c:ptCount val="11"/>
                <c:pt idx="0">
                  <c:v>1270000</c:v>
                </c:pt>
                <c:pt idx="1">
                  <c:v>1440000</c:v>
                </c:pt>
                <c:pt idx="2">
                  <c:v>1390000</c:v>
                </c:pt>
                <c:pt idx="4">
                  <c:v>1960000</c:v>
                </c:pt>
                <c:pt idx="5">
                  <c:v>1000000</c:v>
                </c:pt>
                <c:pt idx="6">
                  <c:v>1100000</c:v>
                </c:pt>
                <c:pt idx="8">
                  <c:v>1130000</c:v>
                </c:pt>
                <c:pt idx="9">
                  <c:v>2190000</c:v>
                </c:pt>
                <c:pt idx="10">
                  <c:v>1160000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45-42B7-9253-E99DEFA3D453}"/>
            </c:ext>
          </c:extLst>
        </c:ser>
        <c:ser>
          <c:idx val="1"/>
          <c:order val="1"/>
          <c:tx>
            <c:strRef>
              <c:f>'results of 231111_Hpt'!$AV$92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231111_Hpt'!$CK$92:$CU$92</c:f>
              <c:numCache>
                <c:formatCode>0.00</c:formatCode>
                <c:ptCount val="11"/>
                <c:pt idx="0">
                  <c:v>34200</c:v>
                </c:pt>
                <c:pt idx="1">
                  <c:v>52600</c:v>
                </c:pt>
                <c:pt idx="2">
                  <c:v>31400</c:v>
                </c:pt>
                <c:pt idx="4">
                  <c:v>174000</c:v>
                </c:pt>
                <c:pt idx="5">
                  <c:v>117000</c:v>
                </c:pt>
                <c:pt idx="6">
                  <c:v>107000</c:v>
                </c:pt>
                <c:pt idx="8">
                  <c:v>187000</c:v>
                </c:pt>
                <c:pt idx="9">
                  <c:v>244000</c:v>
                </c:pt>
                <c:pt idx="10">
                  <c:v>208000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45-42B7-9253-E99DEFA3D453}"/>
            </c:ext>
          </c:extLst>
        </c:ser>
        <c:ser>
          <c:idx val="2"/>
          <c:order val="2"/>
          <c:tx>
            <c:strRef>
              <c:f>'results of 231111_Hpt'!$AV$93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231111_Hpt'!$CK$93:$CU$93</c:f>
              <c:numCache>
                <c:formatCode>0.00</c:formatCode>
                <c:ptCount val="11"/>
                <c:pt idx="0">
                  <c:v>916000</c:v>
                </c:pt>
                <c:pt idx="1">
                  <c:v>1110000</c:v>
                </c:pt>
                <c:pt idx="2">
                  <c:v>1300000</c:v>
                </c:pt>
                <c:pt idx="4">
                  <c:v>1460000</c:v>
                </c:pt>
                <c:pt idx="5">
                  <c:v>695000</c:v>
                </c:pt>
                <c:pt idx="6">
                  <c:v>726000</c:v>
                </c:pt>
                <c:pt idx="8">
                  <c:v>401000</c:v>
                </c:pt>
                <c:pt idx="9">
                  <c:v>873000</c:v>
                </c:pt>
                <c:pt idx="10">
                  <c:v>602000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45-42B7-9253-E99DEFA3D453}"/>
            </c:ext>
          </c:extLst>
        </c:ser>
        <c:ser>
          <c:idx val="3"/>
          <c:order val="3"/>
          <c:tx>
            <c:strRef>
              <c:f>'results of 231111_Hpt'!$AV$94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231111_Hpt'!$CK$94:$CU$94</c:f>
              <c:numCache>
                <c:formatCode>0.00</c:formatCode>
                <c:ptCount val="11"/>
                <c:pt idx="0">
                  <c:v>117000</c:v>
                </c:pt>
                <c:pt idx="1">
                  <c:v>198000</c:v>
                </c:pt>
                <c:pt idx="2">
                  <c:v>117000</c:v>
                </c:pt>
                <c:pt idx="4">
                  <c:v>531000</c:v>
                </c:pt>
                <c:pt idx="5">
                  <c:v>611000</c:v>
                </c:pt>
                <c:pt idx="6">
                  <c:v>438000</c:v>
                </c:pt>
                <c:pt idx="8">
                  <c:v>468000</c:v>
                </c:pt>
                <c:pt idx="9">
                  <c:v>469000</c:v>
                </c:pt>
                <c:pt idx="10">
                  <c:v>686000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45-42B7-9253-E99DEFA3D453}"/>
            </c:ext>
          </c:extLst>
        </c:ser>
        <c:ser>
          <c:idx val="4"/>
          <c:order val="4"/>
          <c:tx>
            <c:strRef>
              <c:f>'results of 231111_Hpt'!$AV$95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231111_Hpt'!$CK$95:$CU$95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40400</c:v>
                </c:pt>
                <c:pt idx="5">
                  <c:v>68800</c:v>
                </c:pt>
                <c:pt idx="6">
                  <c:v>44800</c:v>
                </c:pt>
                <c:pt idx="8">
                  <c:v>42500</c:v>
                </c:pt>
                <c:pt idx="9">
                  <c:v>31800</c:v>
                </c:pt>
                <c:pt idx="10">
                  <c:v>111000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45-42B7-9253-E99DEFA3D453}"/>
            </c:ext>
          </c:extLst>
        </c:ser>
        <c:ser>
          <c:idx val="5"/>
          <c:order val="5"/>
          <c:tx>
            <c:strRef>
              <c:f>'results of 231111_Hpt'!$AV$96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231111_Hpt'!$CK$96:$CU$96</c:f>
              <c:numCache>
                <c:formatCode>0.00</c:formatCode>
                <c:ptCount val="11"/>
                <c:pt idx="0">
                  <c:v>83400</c:v>
                </c:pt>
                <c:pt idx="1">
                  <c:v>92800</c:v>
                </c:pt>
                <c:pt idx="2">
                  <c:v>96200</c:v>
                </c:pt>
                <c:pt idx="4">
                  <c:v>198000</c:v>
                </c:pt>
                <c:pt idx="5">
                  <c:v>148000</c:v>
                </c:pt>
                <c:pt idx="6">
                  <c:v>90500</c:v>
                </c:pt>
                <c:pt idx="8">
                  <c:v>38900</c:v>
                </c:pt>
                <c:pt idx="9">
                  <c:v>103000</c:v>
                </c:pt>
                <c:pt idx="10">
                  <c:v>148000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45-42B7-9253-E99DEFA3D453}"/>
            </c:ext>
          </c:extLst>
        </c:ser>
        <c:ser>
          <c:idx val="6"/>
          <c:order val="6"/>
          <c:tx>
            <c:strRef>
              <c:f>'results of 231111_Hpt'!$AV$97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231111_Hpt'!$CK$97:$CU$97</c:f>
              <c:numCache>
                <c:formatCode>0.00</c:formatCode>
                <c:ptCount val="11"/>
                <c:pt idx="0">
                  <c:v>9900</c:v>
                </c:pt>
                <c:pt idx="1">
                  <c:v>14700</c:v>
                </c:pt>
                <c:pt idx="2">
                  <c:v>12200</c:v>
                </c:pt>
                <c:pt idx="4">
                  <c:v>74800</c:v>
                </c:pt>
                <c:pt idx="5">
                  <c:v>136000</c:v>
                </c:pt>
                <c:pt idx="6">
                  <c:v>61300</c:v>
                </c:pt>
                <c:pt idx="8">
                  <c:v>57800</c:v>
                </c:pt>
                <c:pt idx="9">
                  <c:v>93700</c:v>
                </c:pt>
                <c:pt idx="10">
                  <c:v>143000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C45-42B7-9253-E99DEFA3D453}"/>
            </c:ext>
          </c:extLst>
        </c:ser>
        <c:ser>
          <c:idx val="7"/>
          <c:order val="7"/>
          <c:tx>
            <c:strRef>
              <c:f>'results of 231111_Hpt'!$AV$98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231111_Hpt'!$CK$98:$CU$98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11300</c:v>
                </c:pt>
                <c:pt idx="5">
                  <c:v>31600</c:v>
                </c:pt>
                <c:pt idx="6">
                  <c:v>11900</c:v>
                </c:pt>
                <c:pt idx="8">
                  <c:v>11400</c:v>
                </c:pt>
                <c:pt idx="9">
                  <c:v>25500</c:v>
                </c:pt>
                <c:pt idx="1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C45-42B7-9253-E99DEFA3D453}"/>
            </c:ext>
          </c:extLst>
        </c:ser>
        <c:ser>
          <c:idx val="8"/>
          <c:order val="8"/>
          <c:tx>
            <c:strRef>
              <c:f>'results of 231111_Hpt'!$AV$99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231111_Hpt'!$CK$99:$CU$99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4830</c:v>
                </c:pt>
                <c:pt idx="6">
                  <c:v>0</c:v>
                </c:pt>
                <c:pt idx="8">
                  <c:v>2920</c:v>
                </c:pt>
                <c:pt idx="9">
                  <c:v>0</c:v>
                </c:pt>
                <c:pt idx="10">
                  <c:v>6350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C45-42B7-9253-E99DEFA3D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  <c:max val="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</a:t>
            </a:r>
            <a:r>
              <a:rPr lang="en-US" altLang="ja-JP" sz="1400" b="0" i="0" u="none" strike="noStrike" baseline="0">
                <a:effectLst/>
              </a:rPr>
              <a:t>+, Oxidation  (M)</a:t>
            </a:r>
            <a:endParaRPr lang="ja-JP" altLang="en-US"/>
          </a:p>
        </c:rich>
      </c:tx>
      <c:layout>
        <c:manualLayout>
          <c:xMode val="edge"/>
          <c:yMode val="edge"/>
          <c:x val="0.23767597232164164"/>
          <c:y val="1.4964761673219711E-2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231111_Hpt'!$AV$129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231111_Hpt'!$CK$129:$CU$129</c:f>
              <c:numCache>
                <c:formatCode>0.00</c:formatCode>
                <c:ptCount val="11"/>
                <c:pt idx="0">
                  <c:v>4190000</c:v>
                </c:pt>
                <c:pt idx="1">
                  <c:v>3960000</c:v>
                </c:pt>
                <c:pt idx="2">
                  <c:v>3640000</c:v>
                </c:pt>
                <c:pt idx="4">
                  <c:v>4540000</c:v>
                </c:pt>
                <c:pt idx="5">
                  <c:v>3370000</c:v>
                </c:pt>
                <c:pt idx="6">
                  <c:v>3930000</c:v>
                </c:pt>
                <c:pt idx="8">
                  <c:v>3430000</c:v>
                </c:pt>
                <c:pt idx="9">
                  <c:v>5420000</c:v>
                </c:pt>
                <c:pt idx="10">
                  <c:v>3940000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C5-43C9-8821-FC4F7C1AB0B8}"/>
            </c:ext>
          </c:extLst>
        </c:ser>
        <c:ser>
          <c:idx val="1"/>
          <c:order val="1"/>
          <c:tx>
            <c:strRef>
              <c:f>'results of 231111_Hpt'!$AV$130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231111_Hpt'!$CK$130:$CU$130</c:f>
              <c:numCache>
                <c:formatCode>0.00</c:formatCode>
                <c:ptCount val="11"/>
                <c:pt idx="0">
                  <c:v>106000</c:v>
                </c:pt>
                <c:pt idx="1">
                  <c:v>157000</c:v>
                </c:pt>
                <c:pt idx="2">
                  <c:v>133000</c:v>
                </c:pt>
                <c:pt idx="4">
                  <c:v>328000</c:v>
                </c:pt>
                <c:pt idx="5">
                  <c:v>376000</c:v>
                </c:pt>
                <c:pt idx="6">
                  <c:v>174000</c:v>
                </c:pt>
                <c:pt idx="8">
                  <c:v>260000</c:v>
                </c:pt>
                <c:pt idx="9">
                  <c:v>312000</c:v>
                </c:pt>
                <c:pt idx="10">
                  <c:v>396000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C5-43C9-8821-FC4F7C1AB0B8}"/>
            </c:ext>
          </c:extLst>
        </c:ser>
        <c:ser>
          <c:idx val="2"/>
          <c:order val="2"/>
          <c:tx>
            <c:strRef>
              <c:f>'results of 231111_Hpt'!$AV$131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231111_Hpt'!$CK$131:$CU$131</c:f>
              <c:numCache>
                <c:formatCode>0.00</c:formatCode>
                <c:ptCount val="11"/>
                <c:pt idx="0">
                  <c:v>788000</c:v>
                </c:pt>
                <c:pt idx="1">
                  <c:v>745000</c:v>
                </c:pt>
                <c:pt idx="2">
                  <c:v>826000</c:v>
                </c:pt>
                <c:pt idx="4">
                  <c:v>1170000</c:v>
                </c:pt>
                <c:pt idx="5">
                  <c:v>697000</c:v>
                </c:pt>
                <c:pt idx="6">
                  <c:v>639000</c:v>
                </c:pt>
                <c:pt idx="8">
                  <c:v>338000</c:v>
                </c:pt>
                <c:pt idx="9">
                  <c:v>694000</c:v>
                </c:pt>
                <c:pt idx="10">
                  <c:v>632000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C5-43C9-8821-FC4F7C1AB0B8}"/>
            </c:ext>
          </c:extLst>
        </c:ser>
        <c:ser>
          <c:idx val="3"/>
          <c:order val="3"/>
          <c:tx>
            <c:strRef>
              <c:f>'results of 231111_Hpt'!$AV$132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231111_Hpt'!$CK$132:$CU$132</c:f>
              <c:numCache>
                <c:formatCode>0.00</c:formatCode>
                <c:ptCount val="11"/>
                <c:pt idx="0">
                  <c:v>74500</c:v>
                </c:pt>
                <c:pt idx="1">
                  <c:v>95000</c:v>
                </c:pt>
                <c:pt idx="2">
                  <c:v>65000</c:v>
                </c:pt>
                <c:pt idx="4">
                  <c:v>380000</c:v>
                </c:pt>
                <c:pt idx="5">
                  <c:v>606000</c:v>
                </c:pt>
                <c:pt idx="6">
                  <c:v>227000</c:v>
                </c:pt>
                <c:pt idx="8">
                  <c:v>247000</c:v>
                </c:pt>
                <c:pt idx="9">
                  <c:v>410000</c:v>
                </c:pt>
                <c:pt idx="10">
                  <c:v>563000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C5-43C9-8821-FC4F7C1AB0B8}"/>
            </c:ext>
          </c:extLst>
        </c:ser>
        <c:ser>
          <c:idx val="4"/>
          <c:order val="4"/>
          <c:tx>
            <c:strRef>
              <c:f>'results of 231111_Hpt'!$AV$133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231111_Hpt'!$CK$133:$CU$133</c:f>
              <c:numCache>
                <c:formatCode>0.00</c:formatCode>
                <c:ptCount val="11"/>
                <c:pt idx="0">
                  <c:v>2260</c:v>
                </c:pt>
                <c:pt idx="1">
                  <c:v>4490</c:v>
                </c:pt>
                <c:pt idx="2">
                  <c:v>4160</c:v>
                </c:pt>
                <c:pt idx="4">
                  <c:v>10000</c:v>
                </c:pt>
                <c:pt idx="5">
                  <c:v>46700</c:v>
                </c:pt>
                <c:pt idx="6">
                  <c:v>12100</c:v>
                </c:pt>
                <c:pt idx="8">
                  <c:v>11200</c:v>
                </c:pt>
                <c:pt idx="9">
                  <c:v>14100</c:v>
                </c:pt>
                <c:pt idx="10">
                  <c:v>37400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C5-43C9-8821-FC4F7C1AB0B8}"/>
            </c:ext>
          </c:extLst>
        </c:ser>
        <c:ser>
          <c:idx val="5"/>
          <c:order val="5"/>
          <c:tx>
            <c:strRef>
              <c:f>'results of 231111_Hpt'!$AV$134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231111_Hpt'!$CK$134:$CU$134</c:f>
              <c:numCache>
                <c:formatCode>0.00</c:formatCode>
                <c:ptCount val="11"/>
                <c:pt idx="0">
                  <c:v>22300</c:v>
                </c:pt>
                <c:pt idx="1">
                  <c:v>18900</c:v>
                </c:pt>
                <c:pt idx="2">
                  <c:v>16800</c:v>
                </c:pt>
                <c:pt idx="4">
                  <c:v>30400</c:v>
                </c:pt>
                <c:pt idx="5">
                  <c:v>39900</c:v>
                </c:pt>
                <c:pt idx="6">
                  <c:v>23600</c:v>
                </c:pt>
                <c:pt idx="8">
                  <c:v>5980</c:v>
                </c:pt>
                <c:pt idx="9">
                  <c:v>32400</c:v>
                </c:pt>
                <c:pt idx="10">
                  <c:v>18200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8C5-43C9-8821-FC4F7C1AB0B8}"/>
            </c:ext>
          </c:extLst>
        </c:ser>
        <c:ser>
          <c:idx val="6"/>
          <c:order val="6"/>
          <c:tx>
            <c:strRef>
              <c:f>'results of 231111_Hpt'!$AV$135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231111_Hpt'!$CK$135:$CU$135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7350</c:v>
                </c:pt>
                <c:pt idx="5">
                  <c:v>27900</c:v>
                </c:pt>
                <c:pt idx="6">
                  <c:v>6820</c:v>
                </c:pt>
                <c:pt idx="8">
                  <c:v>6610</c:v>
                </c:pt>
                <c:pt idx="9">
                  <c:v>15100</c:v>
                </c:pt>
                <c:pt idx="10">
                  <c:v>25100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C5-43C9-8821-FC4F7C1AB0B8}"/>
            </c:ext>
          </c:extLst>
        </c:ser>
        <c:ser>
          <c:idx val="7"/>
          <c:order val="7"/>
          <c:tx>
            <c:strRef>
              <c:f>'results of 231111_Hpt'!$AV$136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231111_Hpt'!$CK$136:$CU$136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8C5-43C9-8821-FC4F7C1AB0B8}"/>
            </c:ext>
          </c:extLst>
        </c:ser>
        <c:ser>
          <c:idx val="8"/>
          <c:order val="8"/>
          <c:tx>
            <c:strRef>
              <c:f>'results of 231111_Hpt'!$AV$137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231111_Hpt'!$CK$137:$CU$137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8C5-43C9-8821-FC4F7C1AB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  <c:max val="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3,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231111_Hpt'!$CK$34:$CU$34</c:f>
              <c:numCache>
                <c:formatCode>0.00</c:formatCode>
                <c:ptCount val="11"/>
                <c:pt idx="0">
                  <c:v>857000</c:v>
                </c:pt>
                <c:pt idx="1">
                  <c:v>1050000</c:v>
                </c:pt>
                <c:pt idx="2">
                  <c:v>965000</c:v>
                </c:pt>
                <c:pt idx="4">
                  <c:v>1210000</c:v>
                </c:pt>
                <c:pt idx="5">
                  <c:v>437000</c:v>
                </c:pt>
                <c:pt idx="6">
                  <c:v>799000</c:v>
                </c:pt>
                <c:pt idx="8">
                  <c:v>774000</c:v>
                </c:pt>
                <c:pt idx="9">
                  <c:v>1200000</c:v>
                </c:pt>
                <c:pt idx="10">
                  <c:v>536000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D-45A4-BF20-F5F8663ED88F}"/>
            </c:ext>
          </c:extLst>
        </c:ser>
        <c:ser>
          <c:idx val="1"/>
          <c:order val="1"/>
          <c:tx>
            <c:strRef>
              <c:f>'results of 231111_Hpt'!$AV$35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231111_Hpt'!$CK$35:$CU$35</c:f>
              <c:numCache>
                <c:formatCode>0.00</c:formatCode>
                <c:ptCount val="11"/>
                <c:pt idx="0">
                  <c:v>51100</c:v>
                </c:pt>
                <c:pt idx="1">
                  <c:v>118000</c:v>
                </c:pt>
                <c:pt idx="2">
                  <c:v>91800</c:v>
                </c:pt>
                <c:pt idx="4">
                  <c:v>153000</c:v>
                </c:pt>
                <c:pt idx="5">
                  <c:v>110000</c:v>
                </c:pt>
                <c:pt idx="6">
                  <c:v>73400</c:v>
                </c:pt>
                <c:pt idx="8">
                  <c:v>120000</c:v>
                </c:pt>
                <c:pt idx="9">
                  <c:v>106000</c:v>
                </c:pt>
                <c:pt idx="10">
                  <c:v>92600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AD-45A4-BF20-F5F8663ED88F}"/>
            </c:ext>
          </c:extLst>
        </c:ser>
        <c:ser>
          <c:idx val="2"/>
          <c:order val="2"/>
          <c:tx>
            <c:strRef>
              <c:f>'results of 231111_Hpt'!$AV$36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231111_Hpt'!$CK$36:$CU$36</c:f>
              <c:numCache>
                <c:formatCode>0.00</c:formatCode>
                <c:ptCount val="11"/>
                <c:pt idx="0">
                  <c:v>1290000</c:v>
                </c:pt>
                <c:pt idx="1">
                  <c:v>1550000</c:v>
                </c:pt>
                <c:pt idx="2">
                  <c:v>1670000</c:v>
                </c:pt>
                <c:pt idx="4">
                  <c:v>1880000</c:v>
                </c:pt>
                <c:pt idx="5">
                  <c:v>663000</c:v>
                </c:pt>
                <c:pt idx="6">
                  <c:v>954000</c:v>
                </c:pt>
                <c:pt idx="8">
                  <c:v>590000</c:v>
                </c:pt>
                <c:pt idx="9">
                  <c:v>937000</c:v>
                </c:pt>
                <c:pt idx="10">
                  <c:v>683000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AD-45A4-BF20-F5F8663ED88F}"/>
            </c:ext>
          </c:extLst>
        </c:ser>
        <c:ser>
          <c:idx val="3"/>
          <c:order val="3"/>
          <c:tx>
            <c:strRef>
              <c:f>'results of 231111_Hpt'!$AV$37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231111_Hpt'!$CK$37:$CU$37</c:f>
              <c:numCache>
                <c:formatCode>0.00</c:formatCode>
                <c:ptCount val="11"/>
                <c:pt idx="0">
                  <c:v>260000</c:v>
                </c:pt>
                <c:pt idx="1">
                  <c:v>412000</c:v>
                </c:pt>
                <c:pt idx="2">
                  <c:v>271000</c:v>
                </c:pt>
                <c:pt idx="4">
                  <c:v>1010000</c:v>
                </c:pt>
                <c:pt idx="5">
                  <c:v>633000</c:v>
                </c:pt>
                <c:pt idx="6">
                  <c:v>654000</c:v>
                </c:pt>
                <c:pt idx="8">
                  <c:v>487000</c:v>
                </c:pt>
                <c:pt idx="9">
                  <c:v>631000</c:v>
                </c:pt>
                <c:pt idx="10">
                  <c:v>807000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AD-45A4-BF20-F5F8663ED88F}"/>
            </c:ext>
          </c:extLst>
        </c:ser>
        <c:ser>
          <c:idx val="4"/>
          <c:order val="4"/>
          <c:tx>
            <c:strRef>
              <c:f>'results of 231111_Hpt'!$AV$38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231111_Hpt'!$CK$38:$CU$38</c:f>
              <c:numCache>
                <c:formatCode>0.00</c:formatCode>
                <c:ptCount val="11"/>
                <c:pt idx="0">
                  <c:v>10500</c:v>
                </c:pt>
                <c:pt idx="1">
                  <c:v>39500</c:v>
                </c:pt>
                <c:pt idx="2">
                  <c:v>22800</c:v>
                </c:pt>
                <c:pt idx="4">
                  <c:v>95800</c:v>
                </c:pt>
                <c:pt idx="5">
                  <c:v>122000</c:v>
                </c:pt>
                <c:pt idx="6">
                  <c:v>70900</c:v>
                </c:pt>
                <c:pt idx="8">
                  <c:v>54300</c:v>
                </c:pt>
                <c:pt idx="9">
                  <c:v>56500</c:v>
                </c:pt>
                <c:pt idx="10">
                  <c:v>96900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AD-45A4-BF20-F5F8663ED88F}"/>
            </c:ext>
          </c:extLst>
        </c:ser>
        <c:ser>
          <c:idx val="5"/>
          <c:order val="5"/>
          <c:tx>
            <c:strRef>
              <c:f>'results of 231111_Hpt'!$AV$39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231111_Hpt'!$CK$39:$CU$39</c:f>
              <c:numCache>
                <c:formatCode>0.00</c:formatCode>
                <c:ptCount val="11"/>
                <c:pt idx="0">
                  <c:v>375000</c:v>
                </c:pt>
                <c:pt idx="1">
                  <c:v>390000</c:v>
                </c:pt>
                <c:pt idx="2">
                  <c:v>359000</c:v>
                </c:pt>
                <c:pt idx="4">
                  <c:v>482000</c:v>
                </c:pt>
                <c:pt idx="5">
                  <c:v>374000</c:v>
                </c:pt>
                <c:pt idx="6">
                  <c:v>311000</c:v>
                </c:pt>
                <c:pt idx="8">
                  <c:v>169000</c:v>
                </c:pt>
                <c:pt idx="9">
                  <c:v>355000</c:v>
                </c:pt>
                <c:pt idx="10">
                  <c:v>275000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AD-45A4-BF20-F5F8663ED88F}"/>
            </c:ext>
          </c:extLst>
        </c:ser>
        <c:ser>
          <c:idx val="6"/>
          <c:order val="6"/>
          <c:tx>
            <c:strRef>
              <c:f>'results of 231111_Hpt'!$AV$40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231111_Hpt'!$CK$40:$CU$40</c:f>
              <c:numCache>
                <c:formatCode>0.00</c:formatCode>
                <c:ptCount val="11"/>
                <c:pt idx="0">
                  <c:v>40600</c:v>
                </c:pt>
                <c:pt idx="1">
                  <c:v>53700</c:v>
                </c:pt>
                <c:pt idx="2">
                  <c:v>34300</c:v>
                </c:pt>
                <c:pt idx="4">
                  <c:v>161000</c:v>
                </c:pt>
                <c:pt idx="5">
                  <c:v>232000</c:v>
                </c:pt>
                <c:pt idx="6">
                  <c:v>142000</c:v>
                </c:pt>
                <c:pt idx="8">
                  <c:v>102000</c:v>
                </c:pt>
                <c:pt idx="9">
                  <c:v>218000</c:v>
                </c:pt>
                <c:pt idx="10">
                  <c:v>199000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3AD-45A4-BF20-F5F8663ED88F}"/>
            </c:ext>
          </c:extLst>
        </c:ser>
        <c:ser>
          <c:idx val="7"/>
          <c:order val="7"/>
          <c:tx>
            <c:strRef>
              <c:f>'results of 231111_Hpt'!$AV$41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231111_Hpt'!$CK$41:$CU$41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16000</c:v>
                </c:pt>
                <c:pt idx="5">
                  <c:v>53800</c:v>
                </c:pt>
                <c:pt idx="6">
                  <c:v>23200</c:v>
                </c:pt>
                <c:pt idx="8">
                  <c:v>33000</c:v>
                </c:pt>
                <c:pt idx="9">
                  <c:v>47900</c:v>
                </c:pt>
                <c:pt idx="10">
                  <c:v>69000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3AD-45A4-BF20-F5F8663ED88F}"/>
            </c:ext>
          </c:extLst>
        </c:ser>
        <c:ser>
          <c:idx val="8"/>
          <c:order val="8"/>
          <c:tx>
            <c:strRef>
              <c:f>'results of 231111_Hpt'!$AV$42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231111_Hpt'!$CK$42:$CU$42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1753</c:v>
                </c:pt>
                <c:pt idx="5">
                  <c:v>18000</c:v>
                </c:pt>
                <c:pt idx="6">
                  <c:v>6070</c:v>
                </c:pt>
                <c:pt idx="8">
                  <c:v>9370</c:v>
                </c:pt>
                <c:pt idx="9">
                  <c:v>16800</c:v>
                </c:pt>
                <c:pt idx="10">
                  <c:v>14500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3AD-45A4-BF20-F5F8663ED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4, </a:t>
            </a:r>
            <a:r>
              <a:rPr lang="en-US" altLang="ja-JP" baseline="0">
                <a:solidFill>
                  <a:srgbClr val="3333FF"/>
                </a:solidFill>
              </a:rPr>
              <a:t>[M+3H]3+</a:t>
            </a:r>
            <a:endParaRPr lang="ja-JP" altLang="en-US">
              <a:solidFill>
                <a:srgbClr val="3333FF"/>
              </a:solidFill>
            </a:endParaRPr>
          </a:p>
        </c:rich>
      </c:tx>
      <c:layout>
        <c:manualLayout>
          <c:xMode val="edge"/>
          <c:yMode val="edge"/>
          <c:x val="0.34873993266993086"/>
          <c:y val="1.656313338379033E-2"/>
        </c:manualLayout>
      </c:layout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231111_Hpt'!$AV$72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231111_Hpt'!$CK$72:$CU$72</c:f>
              <c:numCache>
                <c:formatCode>0.00</c:formatCode>
                <c:ptCount val="11"/>
                <c:pt idx="0">
                  <c:v>5080000</c:v>
                </c:pt>
                <c:pt idx="1">
                  <c:v>5370000</c:v>
                </c:pt>
                <c:pt idx="2">
                  <c:v>5340000</c:v>
                </c:pt>
                <c:pt idx="4">
                  <c:v>7510000</c:v>
                </c:pt>
                <c:pt idx="5">
                  <c:v>3980000</c:v>
                </c:pt>
                <c:pt idx="6">
                  <c:v>5350000</c:v>
                </c:pt>
                <c:pt idx="8">
                  <c:v>3940000</c:v>
                </c:pt>
                <c:pt idx="9">
                  <c:v>6810000</c:v>
                </c:pt>
                <c:pt idx="10">
                  <c:v>4560000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EB-4FC3-81EA-A6E355E35E35}"/>
            </c:ext>
          </c:extLst>
        </c:ser>
        <c:ser>
          <c:idx val="1"/>
          <c:order val="1"/>
          <c:tx>
            <c:strRef>
              <c:f>'results of 231111_Hpt'!$AV$73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231111_Hpt'!$CK$73:$CU$73</c:f>
              <c:numCache>
                <c:formatCode>0.00</c:formatCode>
                <c:ptCount val="11"/>
                <c:pt idx="0">
                  <c:v>53600</c:v>
                </c:pt>
                <c:pt idx="1">
                  <c:v>71500</c:v>
                </c:pt>
                <c:pt idx="2">
                  <c:v>40800</c:v>
                </c:pt>
                <c:pt idx="4">
                  <c:v>257000</c:v>
                </c:pt>
                <c:pt idx="5">
                  <c:v>167000</c:v>
                </c:pt>
                <c:pt idx="6">
                  <c:v>225000</c:v>
                </c:pt>
                <c:pt idx="8">
                  <c:v>161000</c:v>
                </c:pt>
                <c:pt idx="9">
                  <c:v>325000</c:v>
                </c:pt>
                <c:pt idx="10">
                  <c:v>259000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EB-4FC3-81EA-A6E355E35E35}"/>
            </c:ext>
          </c:extLst>
        </c:ser>
        <c:ser>
          <c:idx val="2"/>
          <c:order val="2"/>
          <c:tx>
            <c:strRef>
              <c:f>'results of 231111_Hpt'!$AV$74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231111_Hpt'!$CK$74:$CU$74</c:f>
              <c:numCache>
                <c:formatCode>0.00</c:formatCode>
                <c:ptCount val="11"/>
                <c:pt idx="0">
                  <c:v>1580000</c:v>
                </c:pt>
                <c:pt idx="1">
                  <c:v>1480000</c:v>
                </c:pt>
                <c:pt idx="2">
                  <c:v>1430000</c:v>
                </c:pt>
                <c:pt idx="4">
                  <c:v>2090000</c:v>
                </c:pt>
                <c:pt idx="5">
                  <c:v>1320000</c:v>
                </c:pt>
                <c:pt idx="6">
                  <c:v>1780000</c:v>
                </c:pt>
                <c:pt idx="8">
                  <c:v>703000</c:v>
                </c:pt>
                <c:pt idx="9">
                  <c:v>2180000</c:v>
                </c:pt>
                <c:pt idx="10">
                  <c:v>1290000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EB-4FC3-81EA-A6E355E35E35}"/>
            </c:ext>
          </c:extLst>
        </c:ser>
        <c:ser>
          <c:idx val="3"/>
          <c:order val="3"/>
          <c:tx>
            <c:strRef>
              <c:f>'results of 231111_Hpt'!$AV$75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231111_Hpt'!$CK$75:$CU$75</c:f>
              <c:numCache>
                <c:formatCode>0.00</c:formatCode>
                <c:ptCount val="11"/>
                <c:pt idx="0">
                  <c:v>99700</c:v>
                </c:pt>
                <c:pt idx="1">
                  <c:v>156000</c:v>
                </c:pt>
                <c:pt idx="2">
                  <c:v>87700</c:v>
                </c:pt>
                <c:pt idx="4">
                  <c:v>467000</c:v>
                </c:pt>
                <c:pt idx="5">
                  <c:v>699000</c:v>
                </c:pt>
                <c:pt idx="6">
                  <c:v>529000</c:v>
                </c:pt>
                <c:pt idx="8">
                  <c:v>397000</c:v>
                </c:pt>
                <c:pt idx="9">
                  <c:v>702000</c:v>
                </c:pt>
                <c:pt idx="10">
                  <c:v>887000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EB-4FC3-81EA-A6E355E35E35}"/>
            </c:ext>
          </c:extLst>
        </c:ser>
        <c:ser>
          <c:idx val="4"/>
          <c:order val="4"/>
          <c:tx>
            <c:strRef>
              <c:f>'results of 231111_Hpt'!$AV$76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231111_Hpt'!$CK$76:$CU$76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21200</c:v>
                </c:pt>
                <c:pt idx="5">
                  <c:v>50000</c:v>
                </c:pt>
                <c:pt idx="6">
                  <c:v>30000</c:v>
                </c:pt>
                <c:pt idx="8">
                  <c:v>37300</c:v>
                </c:pt>
                <c:pt idx="9">
                  <c:v>62000</c:v>
                </c:pt>
                <c:pt idx="10">
                  <c:v>72100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EB-4FC3-81EA-A6E355E35E35}"/>
            </c:ext>
          </c:extLst>
        </c:ser>
        <c:ser>
          <c:idx val="5"/>
          <c:order val="5"/>
          <c:tx>
            <c:strRef>
              <c:f>'results of 231111_Hpt'!$AV$77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231111_Hpt'!$CK$77:$CU$77</c:f>
              <c:numCache>
                <c:formatCode>0.00</c:formatCode>
                <c:ptCount val="11"/>
                <c:pt idx="0">
                  <c:v>296000</c:v>
                </c:pt>
                <c:pt idx="1">
                  <c:v>264000</c:v>
                </c:pt>
                <c:pt idx="2">
                  <c:v>237000</c:v>
                </c:pt>
                <c:pt idx="4">
                  <c:v>488000</c:v>
                </c:pt>
                <c:pt idx="5">
                  <c:v>388000</c:v>
                </c:pt>
                <c:pt idx="6">
                  <c:v>402000</c:v>
                </c:pt>
                <c:pt idx="8">
                  <c:v>82900</c:v>
                </c:pt>
                <c:pt idx="9">
                  <c:v>322000</c:v>
                </c:pt>
                <c:pt idx="10">
                  <c:v>323000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EB-4FC3-81EA-A6E355E35E35}"/>
            </c:ext>
          </c:extLst>
        </c:ser>
        <c:ser>
          <c:idx val="6"/>
          <c:order val="6"/>
          <c:tx>
            <c:strRef>
              <c:f>'results of 231111_Hpt'!$AV$78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231111_Hpt'!$CK$78:$CU$78</c:f>
              <c:numCache>
                <c:formatCode>0.00</c:formatCode>
                <c:ptCount val="11"/>
                <c:pt idx="0">
                  <c:v>18100</c:v>
                </c:pt>
                <c:pt idx="1">
                  <c:v>35600</c:v>
                </c:pt>
                <c:pt idx="2">
                  <c:v>17400</c:v>
                </c:pt>
                <c:pt idx="4">
                  <c:v>130000</c:v>
                </c:pt>
                <c:pt idx="5">
                  <c:v>332000</c:v>
                </c:pt>
                <c:pt idx="6">
                  <c:v>145000</c:v>
                </c:pt>
                <c:pt idx="8">
                  <c:v>101000</c:v>
                </c:pt>
                <c:pt idx="9">
                  <c:v>220000</c:v>
                </c:pt>
                <c:pt idx="10">
                  <c:v>286000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EB-4FC3-81EA-A6E355E35E35}"/>
            </c:ext>
          </c:extLst>
        </c:ser>
        <c:ser>
          <c:idx val="7"/>
          <c:order val="7"/>
          <c:tx>
            <c:strRef>
              <c:f>'results of 231111_Hpt'!$AV$79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231111_Hpt'!$CK$79:$CU$79</c:f>
              <c:numCache>
                <c:formatCode>0.00</c:formatCode>
                <c:ptCount val="11"/>
                <c:pt idx="0">
                  <c:v>2510</c:v>
                </c:pt>
                <c:pt idx="1">
                  <c:v>3890</c:v>
                </c:pt>
                <c:pt idx="2">
                  <c:v>3590</c:v>
                </c:pt>
                <c:pt idx="4">
                  <c:v>15500</c:v>
                </c:pt>
                <c:pt idx="5">
                  <c:v>89500</c:v>
                </c:pt>
                <c:pt idx="6">
                  <c:v>25300</c:v>
                </c:pt>
                <c:pt idx="8">
                  <c:v>38900</c:v>
                </c:pt>
                <c:pt idx="9">
                  <c:v>50800</c:v>
                </c:pt>
                <c:pt idx="10">
                  <c:v>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2EB-4FC3-81EA-A6E355E35E35}"/>
            </c:ext>
          </c:extLst>
        </c:ser>
        <c:ser>
          <c:idx val="8"/>
          <c:order val="8"/>
          <c:tx>
            <c:strRef>
              <c:f>'results of 231111_Hpt'!$AV$80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231111_Hpt'!$CK$80:$CU$80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2630</c:v>
                </c:pt>
                <c:pt idx="5">
                  <c:v>17000</c:v>
                </c:pt>
                <c:pt idx="6">
                  <c:v>9640</c:v>
                </c:pt>
                <c:pt idx="8">
                  <c:v>6580</c:v>
                </c:pt>
                <c:pt idx="9">
                  <c:v>9640</c:v>
                </c:pt>
                <c:pt idx="10">
                  <c:v>14600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2EB-4FC3-81EA-A6E355E35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2, [M+3H]3+</a:t>
            </a:r>
            <a:endParaRPr lang="ja-JP" altLang="en-US"/>
          </a:p>
        </c:rich>
      </c:tx>
      <c:layout>
        <c:manualLayout>
          <c:xMode val="edge"/>
          <c:yMode val="edge"/>
          <c:x val="0.33422469883638128"/>
          <c:y val="1.6599283207821388E-2"/>
        </c:manualLayout>
      </c:layout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231111_Hpt'!$AV$91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231111_Hpt'!$CK$91:$CU$91</c:f>
              <c:numCache>
                <c:formatCode>0.00</c:formatCode>
                <c:ptCount val="11"/>
                <c:pt idx="0">
                  <c:v>1270000</c:v>
                </c:pt>
                <c:pt idx="1">
                  <c:v>1440000</c:v>
                </c:pt>
                <c:pt idx="2">
                  <c:v>1390000</c:v>
                </c:pt>
                <c:pt idx="4">
                  <c:v>1960000</c:v>
                </c:pt>
                <c:pt idx="5">
                  <c:v>1000000</c:v>
                </c:pt>
                <c:pt idx="6">
                  <c:v>1100000</c:v>
                </c:pt>
                <c:pt idx="8">
                  <c:v>1130000</c:v>
                </c:pt>
                <c:pt idx="9">
                  <c:v>2190000</c:v>
                </c:pt>
                <c:pt idx="10">
                  <c:v>1160000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2-416B-9D9D-59F22EF0D534}"/>
            </c:ext>
          </c:extLst>
        </c:ser>
        <c:ser>
          <c:idx val="1"/>
          <c:order val="1"/>
          <c:tx>
            <c:strRef>
              <c:f>'results of 231111_Hpt'!$AV$92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231111_Hpt'!$CK$92:$CU$92</c:f>
              <c:numCache>
                <c:formatCode>0.00</c:formatCode>
                <c:ptCount val="11"/>
                <c:pt idx="0">
                  <c:v>34200</c:v>
                </c:pt>
                <c:pt idx="1">
                  <c:v>52600</c:v>
                </c:pt>
                <c:pt idx="2">
                  <c:v>31400</c:v>
                </c:pt>
                <c:pt idx="4">
                  <c:v>174000</c:v>
                </c:pt>
                <c:pt idx="5">
                  <c:v>117000</c:v>
                </c:pt>
                <c:pt idx="6">
                  <c:v>107000</c:v>
                </c:pt>
                <c:pt idx="8">
                  <c:v>187000</c:v>
                </c:pt>
                <c:pt idx="9">
                  <c:v>244000</c:v>
                </c:pt>
                <c:pt idx="10">
                  <c:v>208000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92-416B-9D9D-59F22EF0D534}"/>
            </c:ext>
          </c:extLst>
        </c:ser>
        <c:ser>
          <c:idx val="2"/>
          <c:order val="2"/>
          <c:tx>
            <c:strRef>
              <c:f>'results of 231111_Hpt'!$AV$93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231111_Hpt'!$CK$93:$CU$93</c:f>
              <c:numCache>
                <c:formatCode>0.00</c:formatCode>
                <c:ptCount val="11"/>
                <c:pt idx="0">
                  <c:v>916000</c:v>
                </c:pt>
                <c:pt idx="1">
                  <c:v>1110000</c:v>
                </c:pt>
                <c:pt idx="2">
                  <c:v>1300000</c:v>
                </c:pt>
                <c:pt idx="4">
                  <c:v>1460000</c:v>
                </c:pt>
                <c:pt idx="5">
                  <c:v>695000</c:v>
                </c:pt>
                <c:pt idx="6">
                  <c:v>726000</c:v>
                </c:pt>
                <c:pt idx="8">
                  <c:v>401000</c:v>
                </c:pt>
                <c:pt idx="9">
                  <c:v>873000</c:v>
                </c:pt>
                <c:pt idx="10">
                  <c:v>602000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92-416B-9D9D-59F22EF0D534}"/>
            </c:ext>
          </c:extLst>
        </c:ser>
        <c:ser>
          <c:idx val="3"/>
          <c:order val="3"/>
          <c:tx>
            <c:strRef>
              <c:f>'results of 231111_Hpt'!$AV$94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231111_Hpt'!$CK$94:$CU$94</c:f>
              <c:numCache>
                <c:formatCode>0.00</c:formatCode>
                <c:ptCount val="11"/>
                <c:pt idx="0">
                  <c:v>117000</c:v>
                </c:pt>
                <c:pt idx="1">
                  <c:v>198000</c:v>
                </c:pt>
                <c:pt idx="2">
                  <c:v>117000</c:v>
                </c:pt>
                <c:pt idx="4">
                  <c:v>531000</c:v>
                </c:pt>
                <c:pt idx="5">
                  <c:v>611000</c:v>
                </c:pt>
                <c:pt idx="6">
                  <c:v>438000</c:v>
                </c:pt>
                <c:pt idx="8">
                  <c:v>468000</c:v>
                </c:pt>
                <c:pt idx="9">
                  <c:v>469000</c:v>
                </c:pt>
                <c:pt idx="10">
                  <c:v>686000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92-416B-9D9D-59F22EF0D534}"/>
            </c:ext>
          </c:extLst>
        </c:ser>
        <c:ser>
          <c:idx val="4"/>
          <c:order val="4"/>
          <c:tx>
            <c:strRef>
              <c:f>'results of 231111_Hpt'!$AV$95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231111_Hpt'!$CK$95:$CU$95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40400</c:v>
                </c:pt>
                <c:pt idx="5">
                  <c:v>68800</c:v>
                </c:pt>
                <c:pt idx="6">
                  <c:v>44800</c:v>
                </c:pt>
                <c:pt idx="8">
                  <c:v>42500</c:v>
                </c:pt>
                <c:pt idx="9">
                  <c:v>31800</c:v>
                </c:pt>
                <c:pt idx="10">
                  <c:v>111000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92-416B-9D9D-59F22EF0D534}"/>
            </c:ext>
          </c:extLst>
        </c:ser>
        <c:ser>
          <c:idx val="5"/>
          <c:order val="5"/>
          <c:tx>
            <c:strRef>
              <c:f>'results of 231111_Hpt'!$AV$96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231111_Hpt'!$CK$96:$CU$96</c:f>
              <c:numCache>
                <c:formatCode>0.00</c:formatCode>
                <c:ptCount val="11"/>
                <c:pt idx="0">
                  <c:v>83400</c:v>
                </c:pt>
                <c:pt idx="1">
                  <c:v>92800</c:v>
                </c:pt>
                <c:pt idx="2">
                  <c:v>96200</c:v>
                </c:pt>
                <c:pt idx="4">
                  <c:v>198000</c:v>
                </c:pt>
                <c:pt idx="5">
                  <c:v>148000</c:v>
                </c:pt>
                <c:pt idx="6">
                  <c:v>90500</c:v>
                </c:pt>
                <c:pt idx="8">
                  <c:v>38900</c:v>
                </c:pt>
                <c:pt idx="9">
                  <c:v>103000</c:v>
                </c:pt>
                <c:pt idx="10">
                  <c:v>148000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92-416B-9D9D-59F22EF0D534}"/>
            </c:ext>
          </c:extLst>
        </c:ser>
        <c:ser>
          <c:idx val="6"/>
          <c:order val="6"/>
          <c:tx>
            <c:strRef>
              <c:f>'results of 231111_Hpt'!$AV$97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231111_Hpt'!$CK$97:$CU$97</c:f>
              <c:numCache>
                <c:formatCode>0.00</c:formatCode>
                <c:ptCount val="11"/>
                <c:pt idx="0">
                  <c:v>9900</c:v>
                </c:pt>
                <c:pt idx="1">
                  <c:v>14700</c:v>
                </c:pt>
                <c:pt idx="2">
                  <c:v>12200</c:v>
                </c:pt>
                <c:pt idx="4">
                  <c:v>74800</c:v>
                </c:pt>
                <c:pt idx="5">
                  <c:v>136000</c:v>
                </c:pt>
                <c:pt idx="6">
                  <c:v>61300</c:v>
                </c:pt>
                <c:pt idx="8">
                  <c:v>57800</c:v>
                </c:pt>
                <c:pt idx="9">
                  <c:v>93700</c:v>
                </c:pt>
                <c:pt idx="10">
                  <c:v>143000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92-416B-9D9D-59F22EF0D534}"/>
            </c:ext>
          </c:extLst>
        </c:ser>
        <c:ser>
          <c:idx val="7"/>
          <c:order val="7"/>
          <c:tx>
            <c:strRef>
              <c:f>'results of 231111_Hpt'!$AV$98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231111_Hpt'!$CK$98:$CU$98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11300</c:v>
                </c:pt>
                <c:pt idx="5">
                  <c:v>31600</c:v>
                </c:pt>
                <c:pt idx="6">
                  <c:v>11900</c:v>
                </c:pt>
                <c:pt idx="8">
                  <c:v>11400</c:v>
                </c:pt>
                <c:pt idx="9">
                  <c:v>25500</c:v>
                </c:pt>
                <c:pt idx="1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92-416B-9D9D-59F22EF0D534}"/>
            </c:ext>
          </c:extLst>
        </c:ser>
        <c:ser>
          <c:idx val="8"/>
          <c:order val="8"/>
          <c:tx>
            <c:strRef>
              <c:f>'results of 231111_Hpt'!$AV$99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231111_Hpt'!$CK$99:$CU$99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4830</c:v>
                </c:pt>
                <c:pt idx="6">
                  <c:v>0</c:v>
                </c:pt>
                <c:pt idx="8">
                  <c:v>2920</c:v>
                </c:pt>
                <c:pt idx="9">
                  <c:v>0</c:v>
                </c:pt>
                <c:pt idx="10">
                  <c:v>6350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892-416B-9D9D-59F22EF0D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</a:t>
            </a:r>
            <a:r>
              <a:rPr lang="en-US" altLang="ja-JP" sz="1400" b="0" i="0" u="none" strike="noStrike" baseline="0">
                <a:effectLst/>
              </a:rPr>
              <a:t>+, Oxidation  (M)</a:t>
            </a:r>
            <a:endParaRPr lang="ja-JP" altLang="en-US"/>
          </a:p>
        </c:rich>
      </c:tx>
      <c:layout>
        <c:manualLayout>
          <c:xMode val="edge"/>
          <c:yMode val="edge"/>
          <c:x val="0.23767597232164164"/>
          <c:y val="1.4964761673219711E-2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231111_Hpt'!$AV$129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231111_Hpt'!$CK$129:$CU$129</c:f>
              <c:numCache>
                <c:formatCode>0.00</c:formatCode>
                <c:ptCount val="11"/>
                <c:pt idx="0">
                  <c:v>4190000</c:v>
                </c:pt>
                <c:pt idx="1">
                  <c:v>3960000</c:v>
                </c:pt>
                <c:pt idx="2">
                  <c:v>3640000</c:v>
                </c:pt>
                <c:pt idx="4">
                  <c:v>4540000</c:v>
                </c:pt>
                <c:pt idx="5">
                  <c:v>3370000</c:v>
                </c:pt>
                <c:pt idx="6">
                  <c:v>3930000</c:v>
                </c:pt>
                <c:pt idx="8">
                  <c:v>3430000</c:v>
                </c:pt>
                <c:pt idx="9">
                  <c:v>5420000</c:v>
                </c:pt>
                <c:pt idx="10">
                  <c:v>3940000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0F-484C-8BFD-1C6813ECDB3E}"/>
            </c:ext>
          </c:extLst>
        </c:ser>
        <c:ser>
          <c:idx val="1"/>
          <c:order val="1"/>
          <c:tx>
            <c:strRef>
              <c:f>'results of 231111_Hpt'!$AV$130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231111_Hpt'!$CK$130:$CU$130</c:f>
              <c:numCache>
                <c:formatCode>0.00</c:formatCode>
                <c:ptCount val="11"/>
                <c:pt idx="0">
                  <c:v>106000</c:v>
                </c:pt>
                <c:pt idx="1">
                  <c:v>157000</c:v>
                </c:pt>
                <c:pt idx="2">
                  <c:v>133000</c:v>
                </c:pt>
                <c:pt idx="4">
                  <c:v>328000</c:v>
                </c:pt>
                <c:pt idx="5">
                  <c:v>376000</c:v>
                </c:pt>
                <c:pt idx="6">
                  <c:v>174000</c:v>
                </c:pt>
                <c:pt idx="8">
                  <c:v>260000</c:v>
                </c:pt>
                <c:pt idx="9">
                  <c:v>312000</c:v>
                </c:pt>
                <c:pt idx="10">
                  <c:v>396000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0F-484C-8BFD-1C6813ECDB3E}"/>
            </c:ext>
          </c:extLst>
        </c:ser>
        <c:ser>
          <c:idx val="2"/>
          <c:order val="2"/>
          <c:tx>
            <c:strRef>
              <c:f>'results of 231111_Hpt'!$AV$131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231111_Hpt'!$CK$131:$CU$131</c:f>
              <c:numCache>
                <c:formatCode>0.00</c:formatCode>
                <c:ptCount val="11"/>
                <c:pt idx="0">
                  <c:v>788000</c:v>
                </c:pt>
                <c:pt idx="1">
                  <c:v>745000</c:v>
                </c:pt>
                <c:pt idx="2">
                  <c:v>826000</c:v>
                </c:pt>
                <c:pt idx="4">
                  <c:v>1170000</c:v>
                </c:pt>
                <c:pt idx="5">
                  <c:v>697000</c:v>
                </c:pt>
                <c:pt idx="6">
                  <c:v>639000</c:v>
                </c:pt>
                <c:pt idx="8">
                  <c:v>338000</c:v>
                </c:pt>
                <c:pt idx="9">
                  <c:v>694000</c:v>
                </c:pt>
                <c:pt idx="10">
                  <c:v>632000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0F-484C-8BFD-1C6813ECDB3E}"/>
            </c:ext>
          </c:extLst>
        </c:ser>
        <c:ser>
          <c:idx val="3"/>
          <c:order val="3"/>
          <c:tx>
            <c:strRef>
              <c:f>'results of 231111_Hpt'!$AV$132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231111_Hpt'!$CK$132:$CU$132</c:f>
              <c:numCache>
                <c:formatCode>0.00</c:formatCode>
                <c:ptCount val="11"/>
                <c:pt idx="0">
                  <c:v>74500</c:v>
                </c:pt>
                <c:pt idx="1">
                  <c:v>95000</c:v>
                </c:pt>
                <c:pt idx="2">
                  <c:v>65000</c:v>
                </c:pt>
                <c:pt idx="4">
                  <c:v>380000</c:v>
                </c:pt>
                <c:pt idx="5">
                  <c:v>606000</c:v>
                </c:pt>
                <c:pt idx="6">
                  <c:v>227000</c:v>
                </c:pt>
                <c:pt idx="8">
                  <c:v>247000</c:v>
                </c:pt>
                <c:pt idx="9">
                  <c:v>410000</c:v>
                </c:pt>
                <c:pt idx="10">
                  <c:v>563000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0F-484C-8BFD-1C6813ECDB3E}"/>
            </c:ext>
          </c:extLst>
        </c:ser>
        <c:ser>
          <c:idx val="4"/>
          <c:order val="4"/>
          <c:tx>
            <c:strRef>
              <c:f>'results of 231111_Hpt'!$AV$133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231111_Hpt'!$CK$133:$CU$133</c:f>
              <c:numCache>
                <c:formatCode>0.00</c:formatCode>
                <c:ptCount val="11"/>
                <c:pt idx="0">
                  <c:v>2260</c:v>
                </c:pt>
                <c:pt idx="1">
                  <c:v>4490</c:v>
                </c:pt>
                <c:pt idx="2">
                  <c:v>4160</c:v>
                </c:pt>
                <c:pt idx="4">
                  <c:v>10000</c:v>
                </c:pt>
                <c:pt idx="5">
                  <c:v>46700</c:v>
                </c:pt>
                <c:pt idx="6">
                  <c:v>12100</c:v>
                </c:pt>
                <c:pt idx="8">
                  <c:v>11200</c:v>
                </c:pt>
                <c:pt idx="9">
                  <c:v>14100</c:v>
                </c:pt>
                <c:pt idx="10">
                  <c:v>37400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0F-484C-8BFD-1C6813ECDB3E}"/>
            </c:ext>
          </c:extLst>
        </c:ser>
        <c:ser>
          <c:idx val="5"/>
          <c:order val="5"/>
          <c:tx>
            <c:strRef>
              <c:f>'results of 231111_Hpt'!$AV$134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231111_Hpt'!$CK$134:$CU$134</c:f>
              <c:numCache>
                <c:formatCode>0.00</c:formatCode>
                <c:ptCount val="11"/>
                <c:pt idx="0">
                  <c:v>22300</c:v>
                </c:pt>
                <c:pt idx="1">
                  <c:v>18900</c:v>
                </c:pt>
                <c:pt idx="2">
                  <c:v>16800</c:v>
                </c:pt>
                <c:pt idx="4">
                  <c:v>30400</c:v>
                </c:pt>
                <c:pt idx="5">
                  <c:v>39900</c:v>
                </c:pt>
                <c:pt idx="6">
                  <c:v>23600</c:v>
                </c:pt>
                <c:pt idx="8">
                  <c:v>5980</c:v>
                </c:pt>
                <c:pt idx="9">
                  <c:v>32400</c:v>
                </c:pt>
                <c:pt idx="10">
                  <c:v>18200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0F-484C-8BFD-1C6813ECDB3E}"/>
            </c:ext>
          </c:extLst>
        </c:ser>
        <c:ser>
          <c:idx val="6"/>
          <c:order val="6"/>
          <c:tx>
            <c:strRef>
              <c:f>'results of 231111_Hpt'!$AV$135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231111_Hpt'!$CK$135:$CU$135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7350</c:v>
                </c:pt>
                <c:pt idx="5">
                  <c:v>27900</c:v>
                </c:pt>
                <c:pt idx="6">
                  <c:v>6820</c:v>
                </c:pt>
                <c:pt idx="8">
                  <c:v>6610</c:v>
                </c:pt>
                <c:pt idx="9">
                  <c:v>15100</c:v>
                </c:pt>
                <c:pt idx="10">
                  <c:v>25100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0F-484C-8BFD-1C6813ECDB3E}"/>
            </c:ext>
          </c:extLst>
        </c:ser>
        <c:ser>
          <c:idx val="7"/>
          <c:order val="7"/>
          <c:tx>
            <c:strRef>
              <c:f>'results of 231111_Hpt'!$AV$136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231111_Hpt'!$CK$136:$CU$136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A0F-484C-8BFD-1C6813ECDB3E}"/>
            </c:ext>
          </c:extLst>
        </c:ser>
        <c:ser>
          <c:idx val="8"/>
          <c:order val="8"/>
          <c:tx>
            <c:strRef>
              <c:f>'results of 231111_Hpt'!$AV$137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231111_Hpt'!$CK$137:$CU$137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A0F-484C-8BFD-1C6813ECD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3,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{M+3H}3+'!$AW$34:$BG$34</c:f>
              <c:numCache>
                <c:formatCode>0.00</c:formatCode>
                <c:ptCount val="11"/>
                <c:pt idx="0">
                  <c:v>29.713612093474794</c:v>
                </c:pt>
                <c:pt idx="1">
                  <c:v>29.060112919295918</c:v>
                </c:pt>
                <c:pt idx="2">
                  <c:v>28.266791645918161</c:v>
                </c:pt>
                <c:pt idx="4">
                  <c:v>24.153851651035531</c:v>
                </c:pt>
                <c:pt idx="5">
                  <c:v>16.53549265930074</c:v>
                </c:pt>
                <c:pt idx="6">
                  <c:v>26.338604350649565</c:v>
                </c:pt>
                <c:pt idx="8">
                  <c:v>33.095733900037203</c:v>
                </c:pt>
                <c:pt idx="9">
                  <c:v>33.630401883302511</c:v>
                </c:pt>
                <c:pt idx="10">
                  <c:v>19.329246303642265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B-4931-A951-9A04A8611C24}"/>
            </c:ext>
          </c:extLst>
        </c:ser>
        <c:ser>
          <c:idx val="1"/>
          <c:order val="1"/>
          <c:tx>
            <c:strRef>
              <c:f>'results of 231111_Hpt {M+3H}3+'!$AV$35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{M+3H}3+'!$AW$35:$BG$35</c:f>
              <c:numCache>
                <c:formatCode>0.00</c:formatCode>
                <c:ptCount val="11"/>
                <c:pt idx="0">
                  <c:v>1.7717217946050898</c:v>
                </c:pt>
                <c:pt idx="1">
                  <c:v>3.2658031661684932</c:v>
                </c:pt>
                <c:pt idx="2">
                  <c:v>2.6890067078707638</c:v>
                </c:pt>
                <c:pt idx="4">
                  <c:v>3.0541647128995342</c:v>
                </c:pt>
                <c:pt idx="5">
                  <c:v>4.1622521568033903</c:v>
                </c:pt>
                <c:pt idx="6">
                  <c:v>2.4195914384701851</c:v>
                </c:pt>
                <c:pt idx="8">
                  <c:v>5.1311215348894885</c:v>
                </c:pt>
                <c:pt idx="9">
                  <c:v>2.9706854996917214</c:v>
                </c:pt>
                <c:pt idx="10">
                  <c:v>3.3393436711143165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B-4931-A951-9A04A8611C24}"/>
            </c:ext>
          </c:extLst>
        </c:ser>
        <c:ser>
          <c:idx val="2"/>
          <c:order val="2"/>
          <c:tx>
            <c:strRef>
              <c:f>'results of 231111_Hpt {M+3H}3+'!$AV$36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{M+3H}3+'!$AW$36:$BG$36</c:f>
              <c:numCache>
                <c:formatCode>0.00</c:formatCode>
                <c:ptCount val="11"/>
                <c:pt idx="0">
                  <c:v>44.726440607447472</c:v>
                </c:pt>
                <c:pt idx="1">
                  <c:v>42.898261928484445</c:v>
                </c:pt>
                <c:pt idx="2">
                  <c:v>48.917660154075982</c:v>
                </c:pt>
                <c:pt idx="4">
                  <c:v>37.528298433013887</c:v>
                </c:pt>
                <c:pt idx="5">
                  <c:v>25.08702890873316</c:v>
                </c:pt>
                <c:pt idx="6">
                  <c:v>31.448095807909493</c:v>
                </c:pt>
                <c:pt idx="8">
                  <c:v>25.228014213206652</c:v>
                </c:pt>
                <c:pt idx="9">
                  <c:v>26.259738803878708</c:v>
                </c:pt>
                <c:pt idx="10">
                  <c:v>24.630364226469528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B-4931-A951-9A04A8611C24}"/>
            </c:ext>
          </c:extLst>
        </c:ser>
        <c:ser>
          <c:idx val="3"/>
          <c:order val="3"/>
          <c:tx>
            <c:strRef>
              <c:f>'results of 231111_Hpt {M+3H}3+'!$AV$37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{M+3H}3+'!$AW$37:$BG$37</c:f>
              <c:numCache>
                <c:formatCode>0.00</c:formatCode>
                <c:ptCount val="11"/>
                <c:pt idx="0">
                  <c:v>9.0146314402607306</c:v>
                </c:pt>
                <c:pt idx="1">
                  <c:v>11.402634783571349</c:v>
                </c:pt>
                <c:pt idx="2">
                  <c:v>7.9381352705117312</c:v>
                </c:pt>
                <c:pt idx="4">
                  <c:v>20.16147947731065</c:v>
                </c:pt>
                <c:pt idx="5">
                  <c:v>23.951869229604963</c:v>
                </c:pt>
                <c:pt idx="6">
                  <c:v>21.558757503535439</c:v>
                </c:pt>
                <c:pt idx="8">
                  <c:v>20.823801562426507</c:v>
                </c:pt>
                <c:pt idx="9">
                  <c:v>17.683986323636567</c:v>
                </c:pt>
                <c:pt idx="10">
                  <c:v>29.102055535521099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5B-4931-A951-9A04A8611C24}"/>
            </c:ext>
          </c:extLst>
        </c:ser>
        <c:ser>
          <c:idx val="4"/>
          <c:order val="4"/>
          <c:tx>
            <c:strRef>
              <c:f>'results of 231111_Hpt {M+3H}3+'!$AV$38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{M+3H}3+'!$AW$38:$BG$38</c:f>
              <c:numCache>
                <c:formatCode>0.00</c:formatCode>
                <c:ptCount val="11"/>
                <c:pt idx="0">
                  <c:v>0.36405242354899103</c:v>
                </c:pt>
                <c:pt idx="1">
                  <c:v>1.0932137717258938</c:v>
                </c:pt>
                <c:pt idx="2">
                  <c:v>0.66785787515744466</c:v>
                </c:pt>
                <c:pt idx="4">
                  <c:v>1.9123462712142183</c:v>
                </c:pt>
                <c:pt idx="5">
                  <c:v>4.6163160284546692</c:v>
                </c:pt>
                <c:pt idx="6">
                  <c:v>2.3371802859337349</c:v>
                </c:pt>
                <c:pt idx="8">
                  <c:v>2.3218324945374937</c:v>
                </c:pt>
                <c:pt idx="9">
                  <c:v>1.583431422005493</c:v>
                </c:pt>
                <c:pt idx="10">
                  <c:v>3.4944103858636852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5B-4931-A951-9A04A8611C24}"/>
            </c:ext>
          </c:extLst>
        </c:ser>
        <c:ser>
          <c:idx val="5"/>
          <c:order val="5"/>
          <c:tx>
            <c:strRef>
              <c:f>'results of 231111_Hpt {M+3H}3+'!$AV$39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{M+3H}3+'!$AW$39:$BG$39</c:f>
              <c:numCache>
                <c:formatCode>0.00</c:formatCode>
                <c:ptCount val="11"/>
                <c:pt idx="0">
                  <c:v>13.001872269606823</c:v>
                </c:pt>
                <c:pt idx="1">
                  <c:v>10.793756227167055</c:v>
                </c:pt>
                <c:pt idx="2">
                  <c:v>10.515832332522921</c:v>
                </c:pt>
                <c:pt idx="4">
                  <c:v>9.6216169386769632</c:v>
                </c:pt>
                <c:pt idx="5">
                  <c:v>14.151657333131526</c:v>
                </c:pt>
                <c:pt idx="6">
                  <c:v>10.251947375534435</c:v>
                </c:pt>
                <c:pt idx="8">
                  <c:v>7.2263294949693631</c:v>
                </c:pt>
                <c:pt idx="9">
                  <c:v>9.9489938904769915</c:v>
                </c:pt>
                <c:pt idx="10">
                  <c:v>9.9170573386224294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5B-4931-A951-9A04A8611C24}"/>
            </c:ext>
          </c:extLst>
        </c:ser>
        <c:ser>
          <c:idx val="6"/>
          <c:order val="6"/>
          <c:tx>
            <c:strRef>
              <c:f>'results of 231111_Hpt {M+3H}3+'!$AV$40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{M+3H}3+'!$AW$40:$BG$40</c:f>
              <c:numCache>
                <c:formatCode>0.00</c:formatCode>
                <c:ptCount val="11"/>
                <c:pt idx="0">
                  <c:v>1.4076693710560988</c:v>
                </c:pt>
                <c:pt idx="1">
                  <c:v>1.4862172035868482</c:v>
                </c:pt>
                <c:pt idx="2">
                  <c:v>1.0047160139429978</c:v>
                </c:pt>
                <c:pt idx="4">
                  <c:v>3.2138595998485293</c:v>
                </c:pt>
                <c:pt idx="5">
                  <c:v>8.7785681852580595</c:v>
                </c:pt>
                <c:pt idx="6">
                  <c:v>4.6809534640703854</c:v>
                </c:pt>
                <c:pt idx="8">
                  <c:v>4.3614533046560657</c:v>
                </c:pt>
                <c:pt idx="9">
                  <c:v>6.1095230087999557</c:v>
                </c:pt>
                <c:pt idx="10">
                  <c:v>7.1763433104940502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5B-4931-A951-9A04A8611C24}"/>
            </c:ext>
          </c:extLst>
        </c:ser>
        <c:ser>
          <c:idx val="7"/>
          <c:order val="7"/>
          <c:tx>
            <c:strRef>
              <c:f>'results of 231111_Hpt {M+3H}3+'!$AV$41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{M+3H}3+'!$AW$41:$BG$41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0.3193897738979905</c:v>
                </c:pt>
                <c:pt idx="5" formatCode="0.00">
                  <c:v>2.0357196912365674</c:v>
                </c:pt>
                <c:pt idx="6" formatCode="0.00">
                  <c:v>0.76477549553826019</c:v>
                </c:pt>
                <c:pt idx="8" formatCode="0.00">
                  <c:v>1.4110584220946094</c:v>
                </c:pt>
                <c:pt idx="9" formatCode="0.00">
                  <c:v>1.342413541841825</c:v>
                </c:pt>
                <c:pt idx="10" formatCode="0.00">
                  <c:v>2.4882798413270826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5B-4931-A951-9A04A8611C24}"/>
            </c:ext>
          </c:extLst>
        </c:ser>
        <c:ser>
          <c:idx val="8"/>
          <c:order val="8"/>
          <c:tx>
            <c:strRef>
              <c:f>'results of 231111_Hpt {M+3H}3+'!$AV$42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{M+3H}3+'!$AW$42:$BG$42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3.4993142102698584E-2</c:v>
                </c:pt>
                <c:pt idx="5" formatCode="0.00">
                  <c:v>0.68109580747691845</c:v>
                </c:pt>
                <c:pt idx="6" formatCode="0.00">
                  <c:v>0.20009427835850171</c:v>
                </c:pt>
                <c:pt idx="8" formatCode="0.00">
                  <c:v>0.40065507318262095</c:v>
                </c:pt>
                <c:pt idx="9" formatCode="0.00">
                  <c:v>0.47082562636623509</c:v>
                </c:pt>
                <c:pt idx="10" formatCode="0.00">
                  <c:v>0.52289938694554638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5B-4931-A951-9A04A8611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4, </a:t>
            </a:r>
            <a:r>
              <a:rPr lang="en-US" altLang="ja-JP" baseline="0">
                <a:solidFill>
                  <a:srgbClr val="3333FF"/>
                </a:solidFill>
              </a:rPr>
              <a:t>[M+3H]3+</a:t>
            </a:r>
            <a:endParaRPr lang="ja-JP" altLang="en-US">
              <a:solidFill>
                <a:srgbClr val="3333FF"/>
              </a:solidFill>
            </a:endParaRPr>
          </a:p>
        </c:rich>
      </c:tx>
      <c:layout>
        <c:manualLayout>
          <c:xMode val="edge"/>
          <c:yMode val="edge"/>
          <c:x val="0.34873993266993086"/>
          <c:y val="1.656313338379033E-2"/>
        </c:manualLayout>
      </c:layout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{M+3H}3+'!$AV$54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{M+3H}3+'!$AW$54:$BG$54</c:f>
              <c:numCache>
                <c:formatCode>0.00</c:formatCode>
                <c:ptCount val="11"/>
                <c:pt idx="0">
                  <c:v>71.249146202406479</c:v>
                </c:pt>
                <c:pt idx="1">
                  <c:v>72.75446789658298</c:v>
                </c:pt>
                <c:pt idx="2">
                  <c:v>74.617584877502793</c:v>
                </c:pt>
                <c:pt idx="4">
                  <c:v>68.388801720738741</c:v>
                </c:pt>
                <c:pt idx="5">
                  <c:v>56.514022009229677</c:v>
                </c:pt>
                <c:pt idx="6">
                  <c:v>62.971254505093022</c:v>
                </c:pt>
                <c:pt idx="8">
                  <c:v>72.059813302899954</c:v>
                </c:pt>
                <c:pt idx="9">
                  <c:v>63.755448703545589</c:v>
                </c:pt>
                <c:pt idx="10">
                  <c:v>58.621620579274172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74-4DE1-B22D-B58E7EEA9344}"/>
            </c:ext>
          </c:extLst>
        </c:ser>
        <c:ser>
          <c:idx val="1"/>
          <c:order val="1"/>
          <c:tx>
            <c:strRef>
              <c:f>'results of 231111_Hpt {M+3H}3+'!$AV$55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{M+3H}3+'!$AW$55:$BG$55</c:f>
              <c:numCache>
                <c:formatCode>0.00</c:formatCode>
                <c:ptCount val="11"/>
                <c:pt idx="0">
                  <c:v>0.75176264497027312</c:v>
                </c:pt>
                <c:pt idx="1">
                  <c:v>0.96870474015003405</c:v>
                </c:pt>
                <c:pt idx="2">
                  <c:v>0.57011188445732475</c:v>
                </c:pt>
                <c:pt idx="4">
                  <c:v>2.3403358245312726</c:v>
                </c:pt>
                <c:pt idx="5">
                  <c:v>2.3713170039048634</c:v>
                </c:pt>
                <c:pt idx="6">
                  <c:v>2.64832378759737</c:v>
                </c:pt>
                <c:pt idx="8">
                  <c:v>2.9445761273520032</c:v>
                </c:pt>
                <c:pt idx="9">
                  <c:v>3.0426609146332328</c:v>
                </c:pt>
                <c:pt idx="10">
                  <c:v>3.329605203954388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74-4DE1-B22D-B58E7EEA9344}"/>
            </c:ext>
          </c:extLst>
        </c:ser>
        <c:ser>
          <c:idx val="2"/>
          <c:order val="2"/>
          <c:tx>
            <c:strRef>
              <c:f>'results of 231111_Hpt {M+3H}3+'!$AV$56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{M+3H}3+'!$AW$56:$BG$56</c:f>
              <c:numCache>
                <c:formatCode>0.00</c:formatCode>
                <c:ptCount val="11"/>
                <c:pt idx="0">
                  <c:v>22.160167519646109</c:v>
                </c:pt>
                <c:pt idx="1">
                  <c:v>20.051510705203501</c:v>
                </c:pt>
                <c:pt idx="2">
                  <c:v>19.981862617009178</c:v>
                </c:pt>
                <c:pt idx="4">
                  <c:v>19.032303008834084</c:v>
                </c:pt>
                <c:pt idx="5">
                  <c:v>18.743343982960596</c:v>
                </c:pt>
                <c:pt idx="6">
                  <c:v>20.951183741881415</c:v>
                </c:pt>
                <c:pt idx="8">
                  <c:v>12.857372779679865</c:v>
                </c:pt>
                <c:pt idx="9">
                  <c:v>20.409233212001379</c:v>
                </c:pt>
                <c:pt idx="10">
                  <c:v>16.58374792703151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74-4DE1-B22D-B58E7EEA9344}"/>
            </c:ext>
          </c:extLst>
        </c:ser>
        <c:ser>
          <c:idx val="3"/>
          <c:order val="3"/>
          <c:tx>
            <c:strRef>
              <c:f>'results of 231111_Hpt {M+3H}3+'!$AV$57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{M+3H}3+'!$AW$57:$BG$57</c:f>
              <c:numCache>
                <c:formatCode>0.00</c:formatCode>
                <c:ptCount val="11"/>
                <c:pt idx="0">
                  <c:v>1.3983346213346313</c:v>
                </c:pt>
                <c:pt idx="1">
                  <c:v>2.1135376148728016</c:v>
                </c:pt>
                <c:pt idx="2">
                  <c:v>1.2254610849732201</c:v>
                </c:pt>
                <c:pt idx="4">
                  <c:v>4.2526724904906787</c:v>
                </c:pt>
                <c:pt idx="5">
                  <c:v>9.925452609158679</c:v>
                </c:pt>
                <c:pt idx="6">
                  <c:v>6.2265034828400383</c:v>
                </c:pt>
                <c:pt idx="8">
                  <c:v>7.260849208439411</c:v>
                </c:pt>
                <c:pt idx="9">
                  <c:v>6.572147575607783</c:v>
                </c:pt>
                <c:pt idx="10">
                  <c:v>11.402933652152674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74-4DE1-B22D-B58E7EEA9344}"/>
            </c:ext>
          </c:extLst>
        </c:ser>
        <c:ser>
          <c:idx val="4"/>
          <c:order val="4"/>
          <c:tx>
            <c:strRef>
              <c:f>'results of 231111_Hpt {M+3H}3+'!$AV$58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{M+3H}3+'!$AW$58:$BG$58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0.19305493961113998</c:v>
                </c:pt>
                <c:pt idx="5">
                  <c:v>0.70997515086971963</c:v>
                </c:pt>
                <c:pt idx="6">
                  <c:v>0.35310983834631599</c:v>
                </c:pt>
                <c:pt idx="8">
                  <c:v>0.68219061832440808</c:v>
                </c:pt>
                <c:pt idx="9">
                  <c:v>0.58044608217618598</c:v>
                </c:pt>
                <c:pt idx="10">
                  <c:v>0.92689009731703242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74-4DE1-B22D-B58E7EEA9344}"/>
            </c:ext>
          </c:extLst>
        </c:ser>
        <c:ser>
          <c:idx val="5"/>
          <c:order val="5"/>
          <c:tx>
            <c:strRef>
              <c:f>'results of 231111_Hpt {M+3H}3+'!$AV$59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{M+3H}3+'!$AW$59:$BG$59</c:f>
              <c:numCache>
                <c:formatCode>0.00</c:formatCode>
                <c:ptCount val="11"/>
                <c:pt idx="0">
                  <c:v>4.1515250543134483</c:v>
                </c:pt>
                <c:pt idx="1">
                  <c:v>3.5767559636308945</c:v>
                </c:pt>
                <c:pt idx="2">
                  <c:v>3.3116793288329891</c:v>
                </c:pt>
                <c:pt idx="4">
                  <c:v>4.4439061570866194</c:v>
                </c:pt>
                <c:pt idx="5">
                  <c:v>5.5094071707490233</c:v>
                </c:pt>
                <c:pt idx="6">
                  <c:v>4.7316718338406343</c:v>
                </c:pt>
                <c:pt idx="8">
                  <c:v>1.5161823661955345</c:v>
                </c:pt>
                <c:pt idx="9">
                  <c:v>3.0145748138827724</c:v>
                </c:pt>
                <c:pt idx="10">
                  <c:v>4.1523647910319204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74-4DE1-B22D-B58E7EEA9344}"/>
            </c:ext>
          </c:extLst>
        </c:ser>
        <c:ser>
          <c:idx val="6"/>
          <c:order val="6"/>
          <c:tx>
            <c:strRef>
              <c:f>'results of 231111_Hpt {M+3H}3+'!$AV$60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{M+3H}3+'!$AW$60:$BG$60</c:f>
              <c:numCache>
                <c:formatCode>0.00</c:formatCode>
                <c:ptCount val="11"/>
                <c:pt idx="0">
                  <c:v>0.25386014690227504</c:v>
                </c:pt>
                <c:pt idx="1">
                  <c:v>0.4823201223684086</c:v>
                </c:pt>
                <c:pt idx="2">
                  <c:v>0.24313595072444733</c:v>
                </c:pt>
                <c:pt idx="4">
                  <c:v>1.1838274598796321</c:v>
                </c:pt>
                <c:pt idx="5">
                  <c:v>4.7142350017749379</c:v>
                </c:pt>
                <c:pt idx="6">
                  <c:v>1.7066975520071943</c:v>
                </c:pt>
                <c:pt idx="8">
                  <c:v>1.8472185643636789</c:v>
                </c:pt>
                <c:pt idx="9">
                  <c:v>2.0596473883671118</c:v>
                </c:pt>
                <c:pt idx="10">
                  <c:v>3.6767069047527223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74-4DE1-B22D-B58E7EEA9344}"/>
            </c:ext>
          </c:extLst>
        </c:ser>
        <c:ser>
          <c:idx val="7"/>
          <c:order val="7"/>
          <c:tx>
            <c:strRef>
              <c:f>'results of 231111_Hpt {M+3H}3+'!$AV$61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{M+3H}3+'!$AW$61:$BG$61</c:f>
              <c:numCache>
                <c:formatCode>0</c:formatCode>
                <c:ptCount val="11"/>
                <c:pt idx="0">
                  <c:v>3.5203810426779586E-2</c:v>
                </c:pt>
                <c:pt idx="1">
                  <c:v>5.2702957191379476E-2</c:v>
                </c:pt>
                <c:pt idx="2">
                  <c:v>5.0164256500044017E-2</c:v>
                </c:pt>
                <c:pt idx="4" formatCode="0.00">
                  <c:v>0.14114865867795615</c:v>
                </c:pt>
                <c:pt idx="5" formatCode="0.00">
                  <c:v>1.2708555200567981</c:v>
                </c:pt>
                <c:pt idx="6" formatCode="0.00">
                  <c:v>0.29778929700539314</c:v>
                </c:pt>
                <c:pt idx="8" formatCode="0.00">
                  <c:v>0.71145348667076347</c:v>
                </c:pt>
                <c:pt idx="9" formatCode="0.00">
                  <c:v>0.47559130604113303</c:v>
                </c:pt>
                <c:pt idx="10" formatCode="0.00">
                  <c:v>1.1184388136835204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174-4DE1-B22D-B58E7EEA9344}"/>
            </c:ext>
          </c:extLst>
        </c:ser>
        <c:ser>
          <c:idx val="8"/>
          <c:order val="8"/>
          <c:tx>
            <c:strRef>
              <c:f>'results of 231111_Hpt {M+3H}3+'!$AV$62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{M+3H}3+'!$AW$62:$BG$62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2.3949740149872556E-2</c:v>
                </c:pt>
                <c:pt idx="5" formatCode="0.00">
                  <c:v>0.24139155129570466</c:v>
                </c:pt>
                <c:pt idx="6" formatCode="0.00">
                  <c:v>0.1134659613886162</c:v>
                </c:pt>
                <c:pt idx="8" formatCode="0.00">
                  <c:v>0.12034354607438622</c:v>
                </c:pt>
                <c:pt idx="9" formatCode="0.00">
                  <c:v>9.0250003744813428E-2</c:v>
                </c:pt>
                <c:pt idx="10" formatCode="0.00">
                  <c:v>0.18769203080206204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174-4DE1-B22D-B58E7EEA9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2, [M+3H]3+</a:t>
            </a:r>
            <a:endParaRPr lang="ja-JP" altLang="en-US"/>
          </a:p>
        </c:rich>
      </c:tx>
      <c:layout>
        <c:manualLayout>
          <c:xMode val="edge"/>
          <c:yMode val="edge"/>
          <c:x val="0.33422469883638128"/>
          <c:y val="1.6599283207821388E-2"/>
        </c:manualLayout>
      </c:layout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{M+3H}3+'!$AV$73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{M+3H}3+'!$AW$73:$BG$73</c:f>
              <c:numCache>
                <c:formatCode>0.00</c:formatCode>
                <c:ptCount val="11"/>
                <c:pt idx="0">
                  <c:v>52.252622917095252</c:v>
                </c:pt>
                <c:pt idx="1">
                  <c:v>49.516866682713797</c:v>
                </c:pt>
                <c:pt idx="2">
                  <c:v>47.169811320754718</c:v>
                </c:pt>
                <c:pt idx="4">
                  <c:v>44.049893246432184</c:v>
                </c:pt>
                <c:pt idx="5">
                  <c:v>35.558969216600353</c:v>
                </c:pt>
                <c:pt idx="6">
                  <c:v>42.643923240938165</c:v>
                </c:pt>
                <c:pt idx="8">
                  <c:v>48.300506086718642</c:v>
                </c:pt>
                <c:pt idx="9">
                  <c:v>54.3424317617866</c:v>
                </c:pt>
                <c:pt idx="10">
                  <c:v>37.412717098579286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B-4A23-8B8B-56FCAD015EB1}"/>
            </c:ext>
          </c:extLst>
        </c:ser>
        <c:ser>
          <c:idx val="1"/>
          <c:order val="1"/>
          <c:tx>
            <c:strRef>
              <c:f>'results of 231111_Hpt {M+3H}3+'!$AV$74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{M+3H}3+'!$AW$74:$BG$74</c:f>
              <c:numCache>
                <c:formatCode>0.00</c:formatCode>
                <c:ptCount val="11"/>
                <c:pt idx="0">
                  <c:v>1.4071178769800452</c:v>
                </c:pt>
                <c:pt idx="1">
                  <c:v>1.808741102438018</c:v>
                </c:pt>
                <c:pt idx="2">
                  <c:v>1.0655626442242434</c:v>
                </c:pt>
                <c:pt idx="4">
                  <c:v>3.9105517473873466</c:v>
                </c:pt>
                <c:pt idx="5">
                  <c:v>4.1603993983422409</c:v>
                </c:pt>
                <c:pt idx="6">
                  <c:v>4.1480907152548943</c:v>
                </c:pt>
                <c:pt idx="8">
                  <c:v>7.9930926001914928</c:v>
                </c:pt>
                <c:pt idx="9">
                  <c:v>6.0545905707196024</c:v>
                </c:pt>
                <c:pt idx="10">
                  <c:v>6.7084872038831813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3B-4A23-8B8B-56FCAD015EB1}"/>
            </c:ext>
          </c:extLst>
        </c:ser>
        <c:ser>
          <c:idx val="2"/>
          <c:order val="2"/>
          <c:tx>
            <c:strRef>
              <c:f>'results of 231111_Hpt {M+3H}3+'!$AV$75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{M+3H}3+'!$AW$75:$BG$75</c:f>
              <c:numCache>
                <c:formatCode>0.00</c:formatCode>
                <c:ptCount val="11"/>
                <c:pt idx="0">
                  <c:v>37.687718576424608</c:v>
                </c:pt>
                <c:pt idx="1">
                  <c:v>38.169251401258549</c:v>
                </c:pt>
                <c:pt idx="2">
                  <c:v>44.115650875525994</c:v>
                </c:pt>
                <c:pt idx="4">
                  <c:v>32.812675581526015</c:v>
                </c:pt>
                <c:pt idx="5">
                  <c:v>24.713483605537242</c:v>
                </c:pt>
                <c:pt idx="6">
                  <c:v>28.14498933901919</c:v>
                </c:pt>
                <c:pt idx="8">
                  <c:v>17.140268089180687</c:v>
                </c:pt>
                <c:pt idx="9">
                  <c:v>21.662531017369727</c:v>
                </c:pt>
                <c:pt idx="10">
                  <c:v>19.415910080469594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3B-4A23-8B8B-56FCAD015EB1}"/>
            </c:ext>
          </c:extLst>
        </c:ser>
        <c:ser>
          <c:idx val="3"/>
          <c:order val="3"/>
          <c:tx>
            <c:strRef>
              <c:f>'results of 231111_Hpt {M+3H}3+'!$AV$76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{M+3H}3+'!$AW$76:$BG$76</c:f>
              <c:numCache>
                <c:formatCode>0.00</c:formatCode>
                <c:ptCount val="11"/>
                <c:pt idx="0">
                  <c:v>4.8138243159843652</c:v>
                </c:pt>
                <c:pt idx="1">
                  <c:v>6.8085691688731478</c:v>
                </c:pt>
                <c:pt idx="2">
                  <c:v>3.9704085787973393</c:v>
                </c:pt>
                <c:pt idx="4">
                  <c:v>11.933925160130352</c:v>
                </c:pt>
                <c:pt idx="5">
                  <c:v>21.726530191342814</c:v>
                </c:pt>
                <c:pt idx="6">
                  <c:v>16.980034890482649</c:v>
                </c:pt>
                <c:pt idx="8">
                  <c:v>20.004103405826836</c:v>
                </c:pt>
                <c:pt idx="9">
                  <c:v>11.637717121588089</c:v>
                </c:pt>
                <c:pt idx="10">
                  <c:v>22.125106835883955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3B-4A23-8B8B-56FCAD015EB1}"/>
            </c:ext>
          </c:extLst>
        </c:ser>
        <c:ser>
          <c:idx val="4"/>
          <c:order val="4"/>
          <c:tx>
            <c:strRef>
              <c:f>'results of 231111_Hpt {M+3H}3+'!$AV$77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{M+3H}3+'!$AW$77:$BG$77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0.9079671873244185</c:v>
                </c:pt>
                <c:pt idx="5">
                  <c:v>2.4464570821021039</c:v>
                </c:pt>
                <c:pt idx="6">
                  <c:v>1.7367706919945727</c:v>
                </c:pt>
                <c:pt idx="8">
                  <c:v>1.8166119545889754</c:v>
                </c:pt>
                <c:pt idx="9">
                  <c:v>0.78908188585607941</c:v>
                </c:pt>
                <c:pt idx="10">
                  <c:v>3.5800099982261213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3B-4A23-8B8B-56FCAD015EB1}"/>
            </c:ext>
          </c:extLst>
        </c:ser>
        <c:ser>
          <c:idx val="5"/>
          <c:order val="5"/>
          <c:tx>
            <c:strRef>
              <c:f>'results of 231111_Hpt {M+3H}3+'!$AV$78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{M+3H}3+'!$AW$78:$BG$78</c:f>
              <c:numCache>
                <c:formatCode>0.00</c:formatCode>
                <c:ptCount val="11"/>
                <c:pt idx="0">
                  <c:v>3.4313927175478298</c:v>
                </c:pt>
                <c:pt idx="1">
                  <c:v>3.1910869639971113</c:v>
                </c:pt>
                <c:pt idx="2">
                  <c:v>3.2645581647889235</c:v>
                </c:pt>
                <c:pt idx="4">
                  <c:v>4.4499381953028427</c:v>
                </c:pt>
                <c:pt idx="5">
                  <c:v>5.2627274440568517</c:v>
                </c:pt>
                <c:pt idx="6">
                  <c:v>3.5084318666408216</c:v>
                </c:pt>
                <c:pt idx="8">
                  <c:v>1.6627342360826154</c:v>
                </c:pt>
                <c:pt idx="9">
                  <c:v>2.5558312655086848</c:v>
                </c:pt>
                <c:pt idx="10">
                  <c:v>4.7733466643014948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3B-4A23-8B8B-56FCAD015EB1}"/>
            </c:ext>
          </c:extLst>
        </c:ser>
        <c:ser>
          <c:idx val="6"/>
          <c:order val="6"/>
          <c:tx>
            <c:strRef>
              <c:f>'results of 231111_Hpt {M+3H}3+'!$AV$79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{M+3H}3+'!$AW$79:$BG$79</c:f>
              <c:numCache>
                <c:formatCode>0.00</c:formatCode>
                <c:ptCount val="11"/>
                <c:pt idx="0">
                  <c:v>0.40732359596790779</c:v>
                </c:pt>
                <c:pt idx="1">
                  <c:v>0.50548468071937003</c:v>
                </c:pt>
                <c:pt idx="2">
                  <c:v>0.4140084159087824</c:v>
                </c:pt>
                <c:pt idx="4">
                  <c:v>1.6810877626699627</c:v>
                </c:pt>
                <c:pt idx="5">
                  <c:v>4.8360198134576473</c:v>
                </c:pt>
                <c:pt idx="6">
                  <c:v>2.3764295406086449</c:v>
                </c:pt>
                <c:pt idx="8">
                  <c:v>2.4705922582410067</c:v>
                </c:pt>
                <c:pt idx="9">
                  <c:v>2.3250620347394539</c:v>
                </c:pt>
                <c:pt idx="10">
                  <c:v>4.6120849526696883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33B-4A23-8B8B-56FCAD015EB1}"/>
            </c:ext>
          </c:extLst>
        </c:ser>
        <c:ser>
          <c:idx val="7"/>
          <c:order val="7"/>
          <c:tx>
            <c:strRef>
              <c:f>'results of 231111_Hpt {M+3H}3+'!$AV$80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{M+3H}3+'!$AW$80:$BG$80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0.25396111922687942</c:v>
                </c:pt>
                <c:pt idx="5" formatCode="0.00">
                  <c:v>1.1236634272445711</c:v>
                </c:pt>
                <c:pt idx="6" formatCode="0.00">
                  <c:v>0.46132971506105835</c:v>
                </c:pt>
                <c:pt idx="8" formatCode="0.00">
                  <c:v>0.48727944193680756</c:v>
                </c:pt>
                <c:pt idx="9" formatCode="0.00">
                  <c:v>0.63275434243176176</c:v>
                </c:pt>
                <c:pt idx="10" formatCode="0.00">
                  <c:v>1.1675347922142845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33B-4A23-8B8B-56FCAD015EB1}"/>
            </c:ext>
          </c:extLst>
        </c:ser>
        <c:ser>
          <c:idx val="8"/>
          <c:order val="8"/>
          <c:tx>
            <c:strRef>
              <c:f>'results of 231111_Hpt {M+3H}3+'!$AV$81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{M+3H}3+'!$AW$81:$BG$81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0.17174982131617969</c:v>
                </c:pt>
                <c:pt idx="6" formatCode="0.00">
                  <c:v>0</c:v>
                </c:pt>
                <c:pt idx="8" formatCode="0.00">
                  <c:v>0.12481192723293667</c:v>
                </c:pt>
                <c:pt idx="9" formatCode="0.00">
                  <c:v>0</c:v>
                </c:pt>
                <c:pt idx="10" formatCode="0.00">
                  <c:v>0.20480237377239521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33B-4A23-8B8B-56FCAD015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3</a:t>
            </a:r>
            <a:r>
              <a:rPr lang="en-US" altLang="ja-JP" sz="1400" b="0" i="0" u="none" strike="noStrike" baseline="0">
                <a:effectLst/>
              </a:rPr>
              <a:t>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{M+3H}3+'!$BP$34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{M+3H}3+'!$BQ$34:$CA$34</c:f>
              <c:numCache>
                <c:formatCode>0.00</c:formatCode>
                <c:ptCount val="11"/>
                <c:pt idx="0">
                  <c:v>29.713612093474794</c:v>
                </c:pt>
                <c:pt idx="1">
                  <c:v>29.060112919295918</c:v>
                </c:pt>
                <c:pt idx="2">
                  <c:v>28.266791645918161</c:v>
                </c:pt>
                <c:pt idx="3">
                  <c:v>0</c:v>
                </c:pt>
                <c:pt idx="4">
                  <c:v>24.153851651035531</c:v>
                </c:pt>
                <c:pt idx="5">
                  <c:v>16.53549265930074</c:v>
                </c:pt>
                <c:pt idx="6">
                  <c:v>26.338604350649565</c:v>
                </c:pt>
                <c:pt idx="7">
                  <c:v>0</c:v>
                </c:pt>
                <c:pt idx="8">
                  <c:v>33.095733900037203</c:v>
                </c:pt>
                <c:pt idx="9">
                  <c:v>33.630401883302511</c:v>
                </c:pt>
                <c:pt idx="10">
                  <c:v>19.329246303642265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7E-4ED0-9DC0-9CE964D9ADEE}"/>
            </c:ext>
          </c:extLst>
        </c:ser>
        <c:ser>
          <c:idx val="1"/>
          <c:order val="1"/>
          <c:tx>
            <c:strRef>
              <c:f>'results of 231111_Hpt {M+3H}3+'!$BP$35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{M+3H}3+'!$BQ$35:$CA$35</c:f>
              <c:numCache>
                <c:formatCode>0.00</c:formatCode>
                <c:ptCount val="11"/>
                <c:pt idx="0">
                  <c:v>44.726440607447472</c:v>
                </c:pt>
                <c:pt idx="1">
                  <c:v>42.898261928484445</c:v>
                </c:pt>
                <c:pt idx="2">
                  <c:v>48.917660154075982</c:v>
                </c:pt>
                <c:pt idx="3">
                  <c:v>0</c:v>
                </c:pt>
                <c:pt idx="4">
                  <c:v>37.528298433013887</c:v>
                </c:pt>
                <c:pt idx="5">
                  <c:v>25.08702890873316</c:v>
                </c:pt>
                <c:pt idx="6">
                  <c:v>31.448095807909493</c:v>
                </c:pt>
                <c:pt idx="7">
                  <c:v>0</c:v>
                </c:pt>
                <c:pt idx="8">
                  <c:v>25.228014213206652</c:v>
                </c:pt>
                <c:pt idx="9">
                  <c:v>26.259738803878708</c:v>
                </c:pt>
                <c:pt idx="10">
                  <c:v>24.630364226469528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7E-4ED0-9DC0-9CE964D9ADEE}"/>
            </c:ext>
          </c:extLst>
        </c:ser>
        <c:ser>
          <c:idx val="2"/>
          <c:order val="2"/>
          <c:tx>
            <c:strRef>
              <c:f>'results of 231111_Hpt {M+3H}3+'!$BP$36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{M+3H}3+'!$BQ$36:$CA$36</c:f>
              <c:numCache>
                <c:formatCode>0.00</c:formatCode>
                <c:ptCount val="11"/>
                <c:pt idx="0">
                  <c:v>13.001872269606823</c:v>
                </c:pt>
                <c:pt idx="1">
                  <c:v>10.793756227167055</c:v>
                </c:pt>
                <c:pt idx="2">
                  <c:v>10.515832332522921</c:v>
                </c:pt>
                <c:pt idx="3">
                  <c:v>0</c:v>
                </c:pt>
                <c:pt idx="4">
                  <c:v>9.6216169386769632</c:v>
                </c:pt>
                <c:pt idx="5">
                  <c:v>14.151657333131526</c:v>
                </c:pt>
                <c:pt idx="6">
                  <c:v>10.251947375534435</c:v>
                </c:pt>
                <c:pt idx="7">
                  <c:v>0</c:v>
                </c:pt>
                <c:pt idx="8">
                  <c:v>7.2263294949693631</c:v>
                </c:pt>
                <c:pt idx="9">
                  <c:v>9.9489938904769915</c:v>
                </c:pt>
                <c:pt idx="10">
                  <c:v>9.9170573386224294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7E-4ED0-9DC0-9CE964D9ADEE}"/>
            </c:ext>
          </c:extLst>
        </c:ser>
        <c:ser>
          <c:idx val="3"/>
          <c:order val="3"/>
          <c:tx>
            <c:strRef>
              <c:f>'results of 231111_Hpt {M+3H}3+'!$BP$37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{M+3H}3+'!$BQ$37:$CA$37</c:f>
              <c:numCache>
                <c:formatCode>0.00</c:formatCode>
                <c:ptCount val="11"/>
                <c:pt idx="0">
                  <c:v>1.7717217946050898</c:v>
                </c:pt>
                <c:pt idx="1">
                  <c:v>3.2658031661684932</c:v>
                </c:pt>
                <c:pt idx="2">
                  <c:v>2.6890067078707638</c:v>
                </c:pt>
                <c:pt idx="3">
                  <c:v>0</c:v>
                </c:pt>
                <c:pt idx="4">
                  <c:v>3.0541647128995342</c:v>
                </c:pt>
                <c:pt idx="5">
                  <c:v>4.1622521568033903</c:v>
                </c:pt>
                <c:pt idx="6">
                  <c:v>2.4195914384701851</c:v>
                </c:pt>
                <c:pt idx="7">
                  <c:v>0</c:v>
                </c:pt>
                <c:pt idx="8">
                  <c:v>5.1311215348894885</c:v>
                </c:pt>
                <c:pt idx="9">
                  <c:v>2.9706854996917214</c:v>
                </c:pt>
                <c:pt idx="10">
                  <c:v>3.3393436711143165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7E-4ED0-9DC0-9CE964D9ADEE}"/>
            </c:ext>
          </c:extLst>
        </c:ser>
        <c:ser>
          <c:idx val="4"/>
          <c:order val="4"/>
          <c:tx>
            <c:strRef>
              <c:f>'results of 231111_Hpt {M+3H}3+'!$BP$38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{M+3H}3+'!$BQ$38:$CA$38</c:f>
              <c:numCache>
                <c:formatCode>0.00</c:formatCode>
                <c:ptCount val="11"/>
                <c:pt idx="0">
                  <c:v>9.0146314402607306</c:v>
                </c:pt>
                <c:pt idx="1">
                  <c:v>11.402634783571349</c:v>
                </c:pt>
                <c:pt idx="2">
                  <c:v>7.9381352705117312</c:v>
                </c:pt>
                <c:pt idx="3">
                  <c:v>0</c:v>
                </c:pt>
                <c:pt idx="4">
                  <c:v>20.16147947731065</c:v>
                </c:pt>
                <c:pt idx="5">
                  <c:v>23.951869229604963</c:v>
                </c:pt>
                <c:pt idx="6">
                  <c:v>21.558757503535439</c:v>
                </c:pt>
                <c:pt idx="7">
                  <c:v>0</c:v>
                </c:pt>
                <c:pt idx="8">
                  <c:v>20.823801562426507</c:v>
                </c:pt>
                <c:pt idx="9">
                  <c:v>17.683986323636567</c:v>
                </c:pt>
                <c:pt idx="10">
                  <c:v>29.102055535521099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7E-4ED0-9DC0-9CE964D9ADEE}"/>
            </c:ext>
          </c:extLst>
        </c:ser>
        <c:ser>
          <c:idx val="5"/>
          <c:order val="5"/>
          <c:tx>
            <c:strRef>
              <c:f>'results of 231111_Hpt {M+3H}3+'!$BP$39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{M+3H}3+'!$BQ$39:$CA$39</c:f>
              <c:numCache>
                <c:formatCode>0.00</c:formatCode>
                <c:ptCount val="11"/>
                <c:pt idx="0">
                  <c:v>0.36405242354899103</c:v>
                </c:pt>
                <c:pt idx="1">
                  <c:v>1.0932137717258938</c:v>
                </c:pt>
                <c:pt idx="2">
                  <c:v>0.66785787515744466</c:v>
                </c:pt>
                <c:pt idx="3">
                  <c:v>0</c:v>
                </c:pt>
                <c:pt idx="4">
                  <c:v>1.9123462712142183</c:v>
                </c:pt>
                <c:pt idx="5">
                  <c:v>4.6163160284546692</c:v>
                </c:pt>
                <c:pt idx="6">
                  <c:v>2.3371802859337349</c:v>
                </c:pt>
                <c:pt idx="7">
                  <c:v>0</c:v>
                </c:pt>
                <c:pt idx="8">
                  <c:v>2.3218324945374937</c:v>
                </c:pt>
                <c:pt idx="9">
                  <c:v>1.583431422005493</c:v>
                </c:pt>
                <c:pt idx="10">
                  <c:v>3.4944103858636852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7E-4ED0-9DC0-9CE964D9ADEE}"/>
            </c:ext>
          </c:extLst>
        </c:ser>
        <c:ser>
          <c:idx val="6"/>
          <c:order val="6"/>
          <c:tx>
            <c:strRef>
              <c:f>'results of 231111_Hpt {M+3H}3+'!$BP$40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{M+3H}3+'!$BQ$40:$CA$40</c:f>
              <c:numCache>
                <c:formatCode>0.00</c:formatCode>
                <c:ptCount val="11"/>
                <c:pt idx="0">
                  <c:v>1.4076693710560988</c:v>
                </c:pt>
                <c:pt idx="1">
                  <c:v>1.4862172035868482</c:v>
                </c:pt>
                <c:pt idx="2">
                  <c:v>1.0047160139429978</c:v>
                </c:pt>
                <c:pt idx="3">
                  <c:v>0</c:v>
                </c:pt>
                <c:pt idx="4">
                  <c:v>3.2138595998485293</c:v>
                </c:pt>
                <c:pt idx="5">
                  <c:v>8.7785681852580595</c:v>
                </c:pt>
                <c:pt idx="6">
                  <c:v>4.6809534640703854</c:v>
                </c:pt>
                <c:pt idx="7">
                  <c:v>0</c:v>
                </c:pt>
                <c:pt idx="8">
                  <c:v>4.3614533046560657</c:v>
                </c:pt>
                <c:pt idx="9">
                  <c:v>6.1095230087999557</c:v>
                </c:pt>
                <c:pt idx="10">
                  <c:v>7.1763433104940502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7E-4ED0-9DC0-9CE964D9ADEE}"/>
            </c:ext>
          </c:extLst>
        </c:ser>
        <c:ser>
          <c:idx val="7"/>
          <c:order val="7"/>
          <c:tx>
            <c:strRef>
              <c:f>'results of 231111_Hpt {M+3H}3+'!$BP$41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{M+3H}3+'!$BQ$41:$CA$41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0.3193897738979905</c:v>
                </c:pt>
                <c:pt idx="5">
                  <c:v>2.0357196912365674</c:v>
                </c:pt>
                <c:pt idx="6">
                  <c:v>0.76477549553826019</c:v>
                </c:pt>
                <c:pt idx="7">
                  <c:v>0</c:v>
                </c:pt>
                <c:pt idx="8">
                  <c:v>1.4110584220946094</c:v>
                </c:pt>
                <c:pt idx="9">
                  <c:v>1.342413541841825</c:v>
                </c:pt>
                <c:pt idx="10">
                  <c:v>2.4882798413270826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77E-4ED0-9DC0-9CE964D9ADEE}"/>
            </c:ext>
          </c:extLst>
        </c:ser>
        <c:ser>
          <c:idx val="8"/>
          <c:order val="8"/>
          <c:tx>
            <c:strRef>
              <c:f>'results of 231111_Hpt {M+3H}3+'!$BP$42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{M+3H}3+'!$BQ$42:$CA$42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3.4993142102698584E-2</c:v>
                </c:pt>
                <c:pt idx="5">
                  <c:v>0.68109580747691845</c:v>
                </c:pt>
                <c:pt idx="6">
                  <c:v>0.20009427835850171</c:v>
                </c:pt>
                <c:pt idx="7">
                  <c:v>0</c:v>
                </c:pt>
                <c:pt idx="8">
                  <c:v>0.40065507318262095</c:v>
                </c:pt>
                <c:pt idx="9">
                  <c:v>0.47082562636623509</c:v>
                </c:pt>
                <c:pt idx="10">
                  <c:v>0.52289938694554638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77E-4ED0-9DC0-9CE964D9AD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Site4, </a:t>
            </a:r>
            <a:r>
              <a:rPr lang="en-US" altLang="ja-JP" sz="1400" b="0" i="0" u="none" strike="noStrike" kern="1200" spc="0" baseline="0">
                <a:solidFill>
                  <a:srgbClr val="3333FF"/>
                </a:solidFill>
              </a:rPr>
              <a:t>[M+3H]3+</a:t>
            </a:r>
            <a:endParaRPr lang="ja-JP" altLang="en-US" sz="1400" b="0" i="0" u="none" strike="noStrike" kern="1200" spc="0" baseline="0">
              <a:solidFill>
                <a:srgbClr val="3333FF"/>
              </a:solidFill>
            </a:endParaRPr>
          </a:p>
        </c:rich>
      </c:tx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{M+3H}3+'!$BP$54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{M+3H}3+'!$BQ$54:$CA$54</c:f>
              <c:numCache>
                <c:formatCode>0.00</c:formatCode>
                <c:ptCount val="11"/>
                <c:pt idx="0">
                  <c:v>71.249146202406479</c:v>
                </c:pt>
                <c:pt idx="1">
                  <c:v>72.75446789658298</c:v>
                </c:pt>
                <c:pt idx="2">
                  <c:v>74.617584877502793</c:v>
                </c:pt>
                <c:pt idx="3">
                  <c:v>0</c:v>
                </c:pt>
                <c:pt idx="4">
                  <c:v>68.388801720738741</c:v>
                </c:pt>
                <c:pt idx="5">
                  <c:v>56.514022009229677</c:v>
                </c:pt>
                <c:pt idx="6">
                  <c:v>62.971254505093022</c:v>
                </c:pt>
                <c:pt idx="7">
                  <c:v>0</c:v>
                </c:pt>
                <c:pt idx="8">
                  <c:v>72.059813302899954</c:v>
                </c:pt>
                <c:pt idx="9">
                  <c:v>63.755448703545589</c:v>
                </c:pt>
                <c:pt idx="10">
                  <c:v>58.621620579274172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0-4BDF-A6A1-2B575BEF943C}"/>
            </c:ext>
          </c:extLst>
        </c:ser>
        <c:ser>
          <c:idx val="1"/>
          <c:order val="1"/>
          <c:tx>
            <c:strRef>
              <c:f>'results of 231111_Hpt {M+3H}3+'!$BP$55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{M+3H}3+'!$BQ$55:$CA$55</c:f>
              <c:numCache>
                <c:formatCode>0.00</c:formatCode>
                <c:ptCount val="11"/>
                <c:pt idx="0">
                  <c:v>22.160167519646109</c:v>
                </c:pt>
                <c:pt idx="1">
                  <c:v>20.051510705203501</c:v>
                </c:pt>
                <c:pt idx="2">
                  <c:v>19.981862617009178</c:v>
                </c:pt>
                <c:pt idx="3">
                  <c:v>0</c:v>
                </c:pt>
                <c:pt idx="4">
                  <c:v>19.032303008834084</c:v>
                </c:pt>
                <c:pt idx="5">
                  <c:v>18.743343982960596</c:v>
                </c:pt>
                <c:pt idx="6">
                  <c:v>20.951183741881415</c:v>
                </c:pt>
                <c:pt idx="7">
                  <c:v>0</c:v>
                </c:pt>
                <c:pt idx="8">
                  <c:v>12.857372779679865</c:v>
                </c:pt>
                <c:pt idx="9">
                  <c:v>20.409233212001379</c:v>
                </c:pt>
                <c:pt idx="10">
                  <c:v>16.58374792703151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D0-4BDF-A6A1-2B575BEF943C}"/>
            </c:ext>
          </c:extLst>
        </c:ser>
        <c:ser>
          <c:idx val="2"/>
          <c:order val="2"/>
          <c:tx>
            <c:strRef>
              <c:f>'results of 231111_Hpt {M+3H}3+'!$BP$56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{M+3H}3+'!$BQ$56:$CA$56</c:f>
              <c:numCache>
                <c:formatCode>0.00</c:formatCode>
                <c:ptCount val="11"/>
                <c:pt idx="0">
                  <c:v>4.1515250543134483</c:v>
                </c:pt>
                <c:pt idx="1">
                  <c:v>3.5767559636308945</c:v>
                </c:pt>
                <c:pt idx="2">
                  <c:v>3.3116793288329891</c:v>
                </c:pt>
                <c:pt idx="3">
                  <c:v>0</c:v>
                </c:pt>
                <c:pt idx="4">
                  <c:v>4.4439061570866194</c:v>
                </c:pt>
                <c:pt idx="5">
                  <c:v>5.5094071707490233</c:v>
                </c:pt>
                <c:pt idx="6">
                  <c:v>4.7316718338406343</c:v>
                </c:pt>
                <c:pt idx="7">
                  <c:v>0</c:v>
                </c:pt>
                <c:pt idx="8">
                  <c:v>1.5161823661955345</c:v>
                </c:pt>
                <c:pt idx="9">
                  <c:v>3.0145748138827724</c:v>
                </c:pt>
                <c:pt idx="10">
                  <c:v>4.1523647910319204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D0-4BDF-A6A1-2B575BEF943C}"/>
            </c:ext>
          </c:extLst>
        </c:ser>
        <c:ser>
          <c:idx val="3"/>
          <c:order val="3"/>
          <c:tx>
            <c:strRef>
              <c:f>'results of 231111_Hpt {M+3H}3+'!$BP$57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{M+3H}3+'!$BQ$57:$CA$57</c:f>
              <c:numCache>
                <c:formatCode>0.00</c:formatCode>
                <c:ptCount val="11"/>
                <c:pt idx="0">
                  <c:v>0.75176264497027312</c:v>
                </c:pt>
                <c:pt idx="1">
                  <c:v>0.96870474015003405</c:v>
                </c:pt>
                <c:pt idx="2">
                  <c:v>0.57011188445732475</c:v>
                </c:pt>
                <c:pt idx="3">
                  <c:v>0</c:v>
                </c:pt>
                <c:pt idx="4">
                  <c:v>2.3403358245312726</c:v>
                </c:pt>
                <c:pt idx="5">
                  <c:v>2.3713170039048634</c:v>
                </c:pt>
                <c:pt idx="6">
                  <c:v>2.64832378759737</c:v>
                </c:pt>
                <c:pt idx="7">
                  <c:v>0</c:v>
                </c:pt>
                <c:pt idx="8">
                  <c:v>2.9445761273520032</c:v>
                </c:pt>
                <c:pt idx="9">
                  <c:v>3.0426609146332328</c:v>
                </c:pt>
                <c:pt idx="10">
                  <c:v>3.329605203954388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D0-4BDF-A6A1-2B575BEF943C}"/>
            </c:ext>
          </c:extLst>
        </c:ser>
        <c:ser>
          <c:idx val="4"/>
          <c:order val="4"/>
          <c:tx>
            <c:strRef>
              <c:f>'results of 231111_Hpt {M+3H}3+'!$BP$58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{M+3H}3+'!$BQ$58:$CA$58</c:f>
              <c:numCache>
                <c:formatCode>0.00</c:formatCode>
                <c:ptCount val="11"/>
                <c:pt idx="0">
                  <c:v>1.3983346213346313</c:v>
                </c:pt>
                <c:pt idx="1">
                  <c:v>2.1135376148728016</c:v>
                </c:pt>
                <c:pt idx="2">
                  <c:v>1.2254610849732201</c:v>
                </c:pt>
                <c:pt idx="3">
                  <c:v>0</c:v>
                </c:pt>
                <c:pt idx="4">
                  <c:v>4.2526724904906787</c:v>
                </c:pt>
                <c:pt idx="5">
                  <c:v>9.925452609158679</c:v>
                </c:pt>
                <c:pt idx="6">
                  <c:v>6.2265034828400383</c:v>
                </c:pt>
                <c:pt idx="7">
                  <c:v>0</c:v>
                </c:pt>
                <c:pt idx="8">
                  <c:v>7.260849208439411</c:v>
                </c:pt>
                <c:pt idx="9">
                  <c:v>6.572147575607783</c:v>
                </c:pt>
                <c:pt idx="10">
                  <c:v>11.402933652152674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D0-4BDF-A6A1-2B575BEF943C}"/>
            </c:ext>
          </c:extLst>
        </c:ser>
        <c:ser>
          <c:idx val="5"/>
          <c:order val="5"/>
          <c:tx>
            <c:strRef>
              <c:f>'results of 231111_Hpt {M+3H}3+'!$BP$59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{M+3H}3+'!$BQ$59:$CA$59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0.19305493961113998</c:v>
                </c:pt>
                <c:pt idx="5">
                  <c:v>0.70997515086971963</c:v>
                </c:pt>
                <c:pt idx="6">
                  <c:v>0.35310983834631599</c:v>
                </c:pt>
                <c:pt idx="7">
                  <c:v>0</c:v>
                </c:pt>
                <c:pt idx="8">
                  <c:v>0.68219061832440808</c:v>
                </c:pt>
                <c:pt idx="9">
                  <c:v>0.58044608217618598</c:v>
                </c:pt>
                <c:pt idx="10">
                  <c:v>0.92689009731703242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D0-4BDF-A6A1-2B575BEF943C}"/>
            </c:ext>
          </c:extLst>
        </c:ser>
        <c:ser>
          <c:idx val="6"/>
          <c:order val="6"/>
          <c:tx>
            <c:strRef>
              <c:f>'results of 231111_Hpt {M+3H}3+'!$BP$60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{M+3H}3+'!$BQ$60:$CA$60</c:f>
              <c:numCache>
                <c:formatCode>0.00</c:formatCode>
                <c:ptCount val="11"/>
                <c:pt idx="0">
                  <c:v>0.25386014690227504</c:v>
                </c:pt>
                <c:pt idx="1">
                  <c:v>0.4823201223684086</c:v>
                </c:pt>
                <c:pt idx="2">
                  <c:v>0.24313595072444733</c:v>
                </c:pt>
                <c:pt idx="3">
                  <c:v>0</c:v>
                </c:pt>
                <c:pt idx="4">
                  <c:v>1.1838274598796321</c:v>
                </c:pt>
                <c:pt idx="5">
                  <c:v>4.7142350017749379</c:v>
                </c:pt>
                <c:pt idx="6">
                  <c:v>1.7066975520071943</c:v>
                </c:pt>
                <c:pt idx="7">
                  <c:v>0</c:v>
                </c:pt>
                <c:pt idx="8">
                  <c:v>1.8472185643636789</c:v>
                </c:pt>
                <c:pt idx="9">
                  <c:v>2.0596473883671118</c:v>
                </c:pt>
                <c:pt idx="10">
                  <c:v>3.6767069047527223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D0-4BDF-A6A1-2B575BEF943C}"/>
            </c:ext>
          </c:extLst>
        </c:ser>
        <c:ser>
          <c:idx val="7"/>
          <c:order val="7"/>
          <c:tx>
            <c:strRef>
              <c:f>'results of 231111_Hpt {M+3H}3+'!$BP$61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{M+3H}3+'!$BQ$61:$CA$61</c:f>
              <c:numCache>
                <c:formatCode>0.00</c:formatCode>
                <c:ptCount val="11"/>
                <c:pt idx="0">
                  <c:v>3.5203810426779586E-2</c:v>
                </c:pt>
                <c:pt idx="1">
                  <c:v>5.2702957191379476E-2</c:v>
                </c:pt>
                <c:pt idx="2">
                  <c:v>5.0164256500044017E-2</c:v>
                </c:pt>
                <c:pt idx="3">
                  <c:v>0</c:v>
                </c:pt>
                <c:pt idx="4">
                  <c:v>0.14114865867795615</c:v>
                </c:pt>
                <c:pt idx="5">
                  <c:v>1.2708555200567981</c:v>
                </c:pt>
                <c:pt idx="6">
                  <c:v>0.29778929700539314</c:v>
                </c:pt>
                <c:pt idx="7">
                  <c:v>0</c:v>
                </c:pt>
                <c:pt idx="8">
                  <c:v>0.71145348667076347</c:v>
                </c:pt>
                <c:pt idx="9">
                  <c:v>0.47559130604113303</c:v>
                </c:pt>
                <c:pt idx="10">
                  <c:v>1.1184388136835204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ED0-4BDF-A6A1-2B575BEF943C}"/>
            </c:ext>
          </c:extLst>
        </c:ser>
        <c:ser>
          <c:idx val="8"/>
          <c:order val="8"/>
          <c:tx>
            <c:strRef>
              <c:f>'results of 231111_Hpt {M+3H}3+'!$BP$62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{M+3H}3+'!$BQ$62:$CA$62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2.3949740149872556E-2</c:v>
                </c:pt>
                <c:pt idx="5">
                  <c:v>0.24139155129570466</c:v>
                </c:pt>
                <c:pt idx="6">
                  <c:v>0.1134659613886162</c:v>
                </c:pt>
                <c:pt idx="7">
                  <c:v>0</c:v>
                </c:pt>
                <c:pt idx="8">
                  <c:v>0.12034354607438622</c:v>
                </c:pt>
                <c:pt idx="9">
                  <c:v>9.0250003744813428E-2</c:v>
                </c:pt>
                <c:pt idx="10">
                  <c:v>0.18769203080206204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ED0-4BDF-A6A1-2B575BEF9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2</a:t>
            </a:r>
            <a:r>
              <a:rPr lang="en-US" altLang="ja-JP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, [M+3H]3+</a:t>
            </a:r>
            <a:endParaRPr lang="ja-JP" altLang="en-US" sz="1400"/>
          </a:p>
        </c:rich>
      </c:tx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{M+3H}3+'!$BP$73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{M+3H}3+'!$BQ$73:$CA$73</c:f>
              <c:numCache>
                <c:formatCode>0.00</c:formatCode>
                <c:ptCount val="11"/>
                <c:pt idx="0">
                  <c:v>52.252622917095252</c:v>
                </c:pt>
                <c:pt idx="1">
                  <c:v>49.516866682713797</c:v>
                </c:pt>
                <c:pt idx="2">
                  <c:v>47.169811320754718</c:v>
                </c:pt>
                <c:pt idx="3">
                  <c:v>0</c:v>
                </c:pt>
                <c:pt idx="4">
                  <c:v>44.049893246432184</c:v>
                </c:pt>
                <c:pt idx="5">
                  <c:v>35.558969216600353</c:v>
                </c:pt>
                <c:pt idx="6">
                  <c:v>42.643923240938165</c:v>
                </c:pt>
                <c:pt idx="7">
                  <c:v>0</c:v>
                </c:pt>
                <c:pt idx="8">
                  <c:v>48.300506086718642</c:v>
                </c:pt>
                <c:pt idx="9">
                  <c:v>54.3424317617866</c:v>
                </c:pt>
                <c:pt idx="10">
                  <c:v>37.412717098579286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6-4CE2-8DF8-2DD590032C44}"/>
            </c:ext>
          </c:extLst>
        </c:ser>
        <c:ser>
          <c:idx val="1"/>
          <c:order val="1"/>
          <c:tx>
            <c:strRef>
              <c:f>'results of 231111_Hpt {M+3H}3+'!$BP$74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{M+3H}3+'!$BQ$74:$CA$74</c:f>
              <c:numCache>
                <c:formatCode>0.00</c:formatCode>
                <c:ptCount val="11"/>
                <c:pt idx="0">
                  <c:v>37.687718576424608</c:v>
                </c:pt>
                <c:pt idx="1">
                  <c:v>38.169251401258549</c:v>
                </c:pt>
                <c:pt idx="2">
                  <c:v>44.115650875525994</c:v>
                </c:pt>
                <c:pt idx="3">
                  <c:v>0</c:v>
                </c:pt>
                <c:pt idx="4">
                  <c:v>32.812675581526015</c:v>
                </c:pt>
                <c:pt idx="5">
                  <c:v>24.713483605537242</c:v>
                </c:pt>
                <c:pt idx="6">
                  <c:v>28.14498933901919</c:v>
                </c:pt>
                <c:pt idx="7">
                  <c:v>0</c:v>
                </c:pt>
                <c:pt idx="8">
                  <c:v>17.140268089180687</c:v>
                </c:pt>
                <c:pt idx="9">
                  <c:v>21.662531017369727</c:v>
                </c:pt>
                <c:pt idx="10">
                  <c:v>19.415910080469594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66-4CE2-8DF8-2DD590032C44}"/>
            </c:ext>
          </c:extLst>
        </c:ser>
        <c:ser>
          <c:idx val="2"/>
          <c:order val="2"/>
          <c:tx>
            <c:strRef>
              <c:f>'results of 231111_Hpt {M+3H}3+'!$BP$75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{M+3H}3+'!$BQ$75:$CA$75</c:f>
              <c:numCache>
                <c:formatCode>0.00</c:formatCode>
                <c:ptCount val="11"/>
                <c:pt idx="0">
                  <c:v>3.4313927175478298</c:v>
                </c:pt>
                <c:pt idx="1">
                  <c:v>3.1910869639971113</c:v>
                </c:pt>
                <c:pt idx="2">
                  <c:v>3.2645581647889235</c:v>
                </c:pt>
                <c:pt idx="3">
                  <c:v>0</c:v>
                </c:pt>
                <c:pt idx="4">
                  <c:v>4.4499381953028427</c:v>
                </c:pt>
                <c:pt idx="5">
                  <c:v>5.2627274440568517</c:v>
                </c:pt>
                <c:pt idx="6">
                  <c:v>3.5084318666408216</c:v>
                </c:pt>
                <c:pt idx="7">
                  <c:v>0</c:v>
                </c:pt>
                <c:pt idx="8">
                  <c:v>1.6627342360826154</c:v>
                </c:pt>
                <c:pt idx="9">
                  <c:v>2.5558312655086848</c:v>
                </c:pt>
                <c:pt idx="10">
                  <c:v>4.7733466643014948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66-4CE2-8DF8-2DD590032C44}"/>
            </c:ext>
          </c:extLst>
        </c:ser>
        <c:ser>
          <c:idx val="3"/>
          <c:order val="3"/>
          <c:tx>
            <c:strRef>
              <c:f>'results of 231111_Hpt {M+3H}3+'!$BP$76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{M+3H}3+'!$BQ$76:$CA$76</c:f>
              <c:numCache>
                <c:formatCode>0.00</c:formatCode>
                <c:ptCount val="11"/>
                <c:pt idx="0">
                  <c:v>1.4071178769800452</c:v>
                </c:pt>
                <c:pt idx="1">
                  <c:v>1.808741102438018</c:v>
                </c:pt>
                <c:pt idx="2">
                  <c:v>1.0655626442242434</c:v>
                </c:pt>
                <c:pt idx="3">
                  <c:v>0</c:v>
                </c:pt>
                <c:pt idx="4">
                  <c:v>3.9105517473873466</c:v>
                </c:pt>
                <c:pt idx="5">
                  <c:v>4.1603993983422409</c:v>
                </c:pt>
                <c:pt idx="6">
                  <c:v>4.1480907152548943</c:v>
                </c:pt>
                <c:pt idx="7">
                  <c:v>0</c:v>
                </c:pt>
                <c:pt idx="8">
                  <c:v>7.9930926001914928</c:v>
                </c:pt>
                <c:pt idx="9">
                  <c:v>6.0545905707196024</c:v>
                </c:pt>
                <c:pt idx="10">
                  <c:v>6.7084872038831813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66-4CE2-8DF8-2DD590032C44}"/>
            </c:ext>
          </c:extLst>
        </c:ser>
        <c:ser>
          <c:idx val="4"/>
          <c:order val="4"/>
          <c:tx>
            <c:strRef>
              <c:f>'results of 231111_Hpt {M+3H}3+'!$BP$77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{M+3H}3+'!$BQ$77:$CA$77</c:f>
              <c:numCache>
                <c:formatCode>0.00</c:formatCode>
                <c:ptCount val="11"/>
                <c:pt idx="0">
                  <c:v>4.8138243159843652</c:v>
                </c:pt>
                <c:pt idx="1">
                  <c:v>6.8085691688731478</c:v>
                </c:pt>
                <c:pt idx="2">
                  <c:v>3.9704085787973393</c:v>
                </c:pt>
                <c:pt idx="3">
                  <c:v>0</c:v>
                </c:pt>
                <c:pt idx="4">
                  <c:v>11.933925160130352</c:v>
                </c:pt>
                <c:pt idx="5">
                  <c:v>21.726530191342814</c:v>
                </c:pt>
                <c:pt idx="6">
                  <c:v>16.980034890482649</c:v>
                </c:pt>
                <c:pt idx="7">
                  <c:v>0</c:v>
                </c:pt>
                <c:pt idx="8">
                  <c:v>20.004103405826836</c:v>
                </c:pt>
                <c:pt idx="9">
                  <c:v>11.637717121588089</c:v>
                </c:pt>
                <c:pt idx="10">
                  <c:v>22.125106835883955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66-4CE2-8DF8-2DD590032C44}"/>
            </c:ext>
          </c:extLst>
        </c:ser>
        <c:ser>
          <c:idx val="5"/>
          <c:order val="5"/>
          <c:tx>
            <c:strRef>
              <c:f>'results of 231111_Hpt {M+3H}3+'!$BP$78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{M+3H}3+'!$BQ$78:$CA$78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0.9079671873244185</c:v>
                </c:pt>
                <c:pt idx="5">
                  <c:v>2.4464570821021039</c:v>
                </c:pt>
                <c:pt idx="6">
                  <c:v>1.7367706919945727</c:v>
                </c:pt>
                <c:pt idx="7">
                  <c:v>0</c:v>
                </c:pt>
                <c:pt idx="8">
                  <c:v>1.8166119545889754</c:v>
                </c:pt>
                <c:pt idx="9">
                  <c:v>0.78908188585607941</c:v>
                </c:pt>
                <c:pt idx="10">
                  <c:v>3.5800099982261213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66-4CE2-8DF8-2DD590032C44}"/>
            </c:ext>
          </c:extLst>
        </c:ser>
        <c:ser>
          <c:idx val="6"/>
          <c:order val="6"/>
          <c:tx>
            <c:strRef>
              <c:f>'results of 231111_Hpt {M+3H}3+'!$BP$79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{M+3H}3+'!$BQ$79:$CA$79</c:f>
              <c:numCache>
                <c:formatCode>0.00</c:formatCode>
                <c:ptCount val="11"/>
                <c:pt idx="0">
                  <c:v>0.40732359596790779</c:v>
                </c:pt>
                <c:pt idx="1">
                  <c:v>0.50548468071937003</c:v>
                </c:pt>
                <c:pt idx="2">
                  <c:v>0.4140084159087824</c:v>
                </c:pt>
                <c:pt idx="3">
                  <c:v>0</c:v>
                </c:pt>
                <c:pt idx="4">
                  <c:v>1.6810877626699627</c:v>
                </c:pt>
                <c:pt idx="5">
                  <c:v>4.8360198134576473</c:v>
                </c:pt>
                <c:pt idx="6">
                  <c:v>2.3764295406086449</c:v>
                </c:pt>
                <c:pt idx="7">
                  <c:v>0</c:v>
                </c:pt>
                <c:pt idx="8">
                  <c:v>2.4705922582410067</c:v>
                </c:pt>
                <c:pt idx="9">
                  <c:v>2.3250620347394539</c:v>
                </c:pt>
                <c:pt idx="10">
                  <c:v>4.6120849526696883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66-4CE2-8DF8-2DD590032C44}"/>
            </c:ext>
          </c:extLst>
        </c:ser>
        <c:ser>
          <c:idx val="7"/>
          <c:order val="7"/>
          <c:tx>
            <c:strRef>
              <c:f>'results of 231111_Hpt {M+3H}3+'!$BP$80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{M+3H}3+'!$BQ$80:$CA$80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0.25396111922687942</c:v>
                </c:pt>
                <c:pt idx="5">
                  <c:v>1.1236634272445711</c:v>
                </c:pt>
                <c:pt idx="6">
                  <c:v>0.46132971506105835</c:v>
                </c:pt>
                <c:pt idx="7">
                  <c:v>0</c:v>
                </c:pt>
                <c:pt idx="8">
                  <c:v>0.48727944193680756</c:v>
                </c:pt>
                <c:pt idx="9">
                  <c:v>0.63275434243176176</c:v>
                </c:pt>
                <c:pt idx="10">
                  <c:v>1.1675347922142845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066-4CE2-8DF8-2DD590032C44}"/>
            </c:ext>
          </c:extLst>
        </c:ser>
        <c:ser>
          <c:idx val="8"/>
          <c:order val="8"/>
          <c:tx>
            <c:strRef>
              <c:f>'results of 231111_Hpt {M+3H}3+'!$BP$81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{M+3H}3+'!$BQ$81:$CA$81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0.17174982131617969</c:v>
                </c:pt>
                <c:pt idx="6">
                  <c:v>0</c:v>
                </c:pt>
                <c:pt idx="7">
                  <c:v>0</c:v>
                </c:pt>
                <c:pt idx="8">
                  <c:v>0.12481192723293667</c:v>
                </c:pt>
                <c:pt idx="9">
                  <c:v>0</c:v>
                </c:pt>
                <c:pt idx="10">
                  <c:v>0.20480237377239521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066-4CE2-8DF8-2DD590032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[M+3H]3+,  Oxidation (M)</a:t>
            </a:r>
            <a:endParaRPr lang="ja-JP" altLang="en-US"/>
          </a:p>
        </c:rich>
      </c:tx>
      <c:layout>
        <c:manualLayout>
          <c:xMode val="edge"/>
          <c:yMode val="edge"/>
          <c:x val="0.22252439476413188"/>
          <c:y val="1.9400964879553392E-2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{M+3H}3+'!$AV$93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{M+3H}3+'!$AW$93:$BG$93</c:f>
              <c:numCache>
                <c:formatCode>0.00</c:formatCode>
                <c:ptCount val="11"/>
                <c:pt idx="0">
                  <c:v>80.840275821618889</c:v>
                </c:pt>
                <c:pt idx="1">
                  <c:v>79.511845457885826</c:v>
                </c:pt>
                <c:pt idx="2">
                  <c:v>77.695433899115457</c:v>
                </c:pt>
                <c:pt idx="4">
                  <c:v>70.21613888566678</c:v>
                </c:pt>
                <c:pt idx="5">
                  <c:v>65.265808075917491</c:v>
                </c:pt>
                <c:pt idx="6">
                  <c:v>78.403677192310454</c:v>
                </c:pt>
                <c:pt idx="8">
                  <c:v>79.789894365623809</c:v>
                </c:pt>
                <c:pt idx="9">
                  <c:v>78.578056135467406</c:v>
                </c:pt>
                <c:pt idx="10">
                  <c:v>70.210453160361382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81-4808-87FA-0798019F1933}"/>
            </c:ext>
          </c:extLst>
        </c:ser>
        <c:ser>
          <c:idx val="1"/>
          <c:order val="1"/>
          <c:tx>
            <c:strRef>
              <c:f>'results of 231111_Hpt {M+3H}3+'!$AV$94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{M+3H}3+'!$AW$94:$BG$94</c:f>
              <c:numCache>
                <c:formatCode>0.00</c:formatCode>
                <c:ptCount val="11"/>
                <c:pt idx="0">
                  <c:v>2.0451239229335569</c:v>
                </c:pt>
                <c:pt idx="1">
                  <c:v>3.1523635699212309</c:v>
                </c:pt>
                <c:pt idx="2">
                  <c:v>2.8388716232369111</c:v>
                </c:pt>
                <c:pt idx="4">
                  <c:v>5.0728840428411237</c:v>
                </c:pt>
                <c:pt idx="5">
                  <c:v>7.2818824440786285</c:v>
                </c:pt>
                <c:pt idx="6">
                  <c:v>3.4713078451557298</c:v>
                </c:pt>
                <c:pt idx="8">
                  <c:v>6.0482135670735255</c:v>
                </c:pt>
                <c:pt idx="9">
                  <c:v>4.523312456506611</c:v>
                </c:pt>
                <c:pt idx="10">
                  <c:v>7.0566851399754089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81-4808-87FA-0798019F1933}"/>
            </c:ext>
          </c:extLst>
        </c:ser>
        <c:ser>
          <c:idx val="2"/>
          <c:order val="2"/>
          <c:tx>
            <c:strRef>
              <c:f>'results of 231111_Hpt {M+3H}3+'!$AV$95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{M+3H}3+'!$AW$95:$BG$95</c:f>
              <c:numCache>
                <c:formatCode>0.00</c:formatCode>
                <c:ptCount val="11"/>
                <c:pt idx="0">
                  <c:v>15.203374068600404</c:v>
                </c:pt>
                <c:pt idx="1">
                  <c:v>14.958667895486096</c:v>
                </c:pt>
                <c:pt idx="2">
                  <c:v>17.630886923260817</c:v>
                </c:pt>
                <c:pt idx="4">
                  <c:v>18.095348567451573</c:v>
                </c:pt>
                <c:pt idx="5">
                  <c:v>13.498595913624477</c:v>
                </c:pt>
                <c:pt idx="6">
                  <c:v>12.748078810658111</c:v>
                </c:pt>
                <c:pt idx="8">
                  <c:v>7.8626776371955822</c:v>
                </c:pt>
                <c:pt idx="9">
                  <c:v>10.061470656460218</c:v>
                </c:pt>
                <c:pt idx="10">
                  <c:v>11.262184364809238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81-4808-87FA-0798019F1933}"/>
            </c:ext>
          </c:extLst>
        </c:ser>
        <c:ser>
          <c:idx val="3"/>
          <c:order val="3"/>
          <c:tx>
            <c:strRef>
              <c:f>'results of 231111_Hpt {M+3H}3+'!$AV$96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{M+3H}3+'!$AW$96:$BG$96</c:f>
              <c:numCache>
                <c:formatCode>0.00</c:formatCode>
                <c:ptCount val="11"/>
                <c:pt idx="0">
                  <c:v>1.4373748326278297</c:v>
                </c:pt>
                <c:pt idx="1">
                  <c:v>1.90748114103514</c:v>
                </c:pt>
                <c:pt idx="2">
                  <c:v>1.3874184624842048</c:v>
                </c:pt>
                <c:pt idx="4">
                  <c:v>5.8771217569500829</c:v>
                </c:pt>
                <c:pt idx="5">
                  <c:v>11.736225428488428</c:v>
                </c:pt>
                <c:pt idx="6">
                  <c:v>4.528660234772131</c:v>
                </c:pt>
                <c:pt idx="8">
                  <c:v>5.7458028887198491</c:v>
                </c:pt>
                <c:pt idx="9">
                  <c:v>5.9440964973324055</c:v>
                </c:pt>
                <c:pt idx="10">
                  <c:v>10.032610438904433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81-4808-87FA-0798019F1933}"/>
            </c:ext>
          </c:extLst>
        </c:ser>
        <c:ser>
          <c:idx val="4"/>
          <c:order val="4"/>
          <c:tx>
            <c:strRef>
              <c:f>'results of 231111_Hpt {M+3H}3+'!$AV$97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{M+3H}3+'!$AW$97:$BG$97</c:f>
              <c:numCache>
                <c:formatCode>0.00</c:formatCode>
                <c:ptCount val="11"/>
                <c:pt idx="0">
                  <c:v>4.3603585526696582E-2</c:v>
                </c:pt>
                <c:pt idx="1">
                  <c:v>9.0153582349976613E-2</c:v>
                </c:pt>
                <c:pt idx="2">
                  <c:v>8.8794781598989098E-2</c:v>
                </c:pt>
                <c:pt idx="4">
                  <c:v>0.15466109886710747</c:v>
                </c:pt>
                <c:pt idx="5">
                  <c:v>0.904425292921468</c:v>
                </c:pt>
                <c:pt idx="6">
                  <c:v>0.24139554555393294</c:v>
                </c:pt>
                <c:pt idx="8">
                  <c:v>0.26053843058162879</c:v>
                </c:pt>
                <c:pt idx="9">
                  <c:v>0.20441892832289491</c:v>
                </c:pt>
                <c:pt idx="10">
                  <c:v>0.66646470766434418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881-4808-87FA-0798019F1933}"/>
            </c:ext>
          </c:extLst>
        </c:ser>
        <c:ser>
          <c:idx val="5"/>
          <c:order val="5"/>
          <c:tx>
            <c:strRef>
              <c:f>'results of 231111_Hpt {M+3H}3+'!$AV$98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{M+3H}3+'!$AW$98:$BG$98</c:f>
              <c:numCache>
                <c:formatCode>0.00</c:formatCode>
                <c:ptCount val="11"/>
                <c:pt idx="0">
                  <c:v>0.4302477686926256</c:v>
                </c:pt>
                <c:pt idx="1">
                  <c:v>0.37948835332172781</c:v>
                </c:pt>
                <c:pt idx="2">
                  <c:v>0.35859431030360989</c:v>
                </c:pt>
                <c:pt idx="4">
                  <c:v>0.47016974055600669</c:v>
                </c:pt>
                <c:pt idx="5">
                  <c:v>0.77273167425196088</c:v>
                </c:pt>
                <c:pt idx="6">
                  <c:v>0.47082106405560475</c:v>
                </c:pt>
                <c:pt idx="8">
                  <c:v>0.1391089120426911</c:v>
                </c:pt>
                <c:pt idx="9">
                  <c:v>0.46972860125260957</c:v>
                </c:pt>
                <c:pt idx="10">
                  <c:v>0.32432239784735467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881-4808-87FA-0798019F1933}"/>
            </c:ext>
          </c:extLst>
        </c:ser>
        <c:ser>
          <c:idx val="6"/>
          <c:order val="6"/>
          <c:tx>
            <c:strRef>
              <c:f>'results of 231111_Hpt {M+3H}3+'!$AV$99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{M+3H}3+'!$AW$99:$BG$99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0.11367590766732398</c:v>
                </c:pt>
                <c:pt idx="5">
                  <c:v>0.54033117071753656</c:v>
                </c:pt>
                <c:pt idx="6">
                  <c:v>0.13605930749403494</c:v>
                </c:pt>
                <c:pt idx="8">
                  <c:v>0.1537641987629077</c:v>
                </c:pt>
                <c:pt idx="9">
                  <c:v>0.21891672465785197</c:v>
                </c:pt>
                <c:pt idx="10">
                  <c:v>0.44727979043783522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881-4808-87FA-0798019F1933}"/>
            </c:ext>
          </c:extLst>
        </c:ser>
        <c:ser>
          <c:idx val="7"/>
          <c:order val="7"/>
          <c:tx>
            <c:strRef>
              <c:f>'results of 231111_Hpt {M+3H}3+'!$AV$100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{M+3H}3+'!$AW$100:$BG$100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</c:v>
                </c:pt>
                <c:pt idx="6" formatCode="0.00">
                  <c:v>0</c:v>
                </c:pt>
                <c:pt idx="8" formatCode="0.00">
                  <c:v>0</c:v>
                </c:pt>
                <c:pt idx="9" formatCode="0.00">
                  <c:v>0</c:v>
                </c:pt>
                <c:pt idx="10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881-4808-87FA-0798019F1933}"/>
            </c:ext>
          </c:extLst>
        </c:ser>
        <c:ser>
          <c:idx val="8"/>
          <c:order val="8"/>
          <c:tx>
            <c:strRef>
              <c:f>'results of 231111_Hpt {M+3H}3+'!$AV$101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{M+3H}3+'!$AW$33:$BG$33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{M+3H}3+'!$AW$101:$BG$101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0</c:v>
                </c:pt>
                <c:pt idx="5" formatCode="0.00">
                  <c:v>0</c:v>
                </c:pt>
                <c:pt idx="6" formatCode="0.00">
                  <c:v>0</c:v>
                </c:pt>
                <c:pt idx="8" formatCode="0.00">
                  <c:v>0</c:v>
                </c:pt>
                <c:pt idx="9" formatCode="0.00">
                  <c:v>0</c:v>
                </c:pt>
                <c:pt idx="10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881-4808-87FA-0798019F1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[M+3H]3+, Oxidation (M)</a:t>
            </a:r>
            <a:endParaRPr lang="ja-JP" altLang="en-US"/>
          </a:p>
        </c:rich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{M+3H}3+'!$BP$93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{M+3H}3+'!$BQ$93:$CA$93</c:f>
              <c:numCache>
                <c:formatCode>0.00</c:formatCode>
                <c:ptCount val="11"/>
                <c:pt idx="0">
                  <c:v>80.840275821618889</c:v>
                </c:pt>
                <c:pt idx="1">
                  <c:v>79.511845457885826</c:v>
                </c:pt>
                <c:pt idx="2">
                  <c:v>77.695433899115457</c:v>
                </c:pt>
                <c:pt idx="3">
                  <c:v>0</c:v>
                </c:pt>
                <c:pt idx="4">
                  <c:v>70.21613888566678</c:v>
                </c:pt>
                <c:pt idx="5">
                  <c:v>65.265808075917491</c:v>
                </c:pt>
                <c:pt idx="6">
                  <c:v>78.403677192310454</c:v>
                </c:pt>
                <c:pt idx="7">
                  <c:v>0</c:v>
                </c:pt>
                <c:pt idx="8">
                  <c:v>79.789894365623809</c:v>
                </c:pt>
                <c:pt idx="9">
                  <c:v>78.578056135467406</c:v>
                </c:pt>
                <c:pt idx="10">
                  <c:v>70.210453160361382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C-4C75-83AD-8BEDC018210D}"/>
            </c:ext>
          </c:extLst>
        </c:ser>
        <c:ser>
          <c:idx val="1"/>
          <c:order val="1"/>
          <c:tx>
            <c:strRef>
              <c:f>'results of 231111_Hpt {M+3H}3+'!$BP$94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{M+3H}3+'!$BQ$94:$CA$94</c:f>
              <c:numCache>
                <c:formatCode>0.00</c:formatCode>
                <c:ptCount val="11"/>
                <c:pt idx="0">
                  <c:v>15.203374068600404</c:v>
                </c:pt>
                <c:pt idx="1">
                  <c:v>14.958667895486096</c:v>
                </c:pt>
                <c:pt idx="2">
                  <c:v>17.630886923260817</c:v>
                </c:pt>
                <c:pt idx="3">
                  <c:v>0</c:v>
                </c:pt>
                <c:pt idx="4">
                  <c:v>18.095348567451573</c:v>
                </c:pt>
                <c:pt idx="5">
                  <c:v>13.498595913624477</c:v>
                </c:pt>
                <c:pt idx="6">
                  <c:v>12.748078810658111</c:v>
                </c:pt>
                <c:pt idx="7">
                  <c:v>0</c:v>
                </c:pt>
                <c:pt idx="8">
                  <c:v>7.8626776371955822</c:v>
                </c:pt>
                <c:pt idx="9">
                  <c:v>10.061470656460218</c:v>
                </c:pt>
                <c:pt idx="10">
                  <c:v>11.262184364809238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C-4C75-83AD-8BEDC018210D}"/>
            </c:ext>
          </c:extLst>
        </c:ser>
        <c:ser>
          <c:idx val="2"/>
          <c:order val="2"/>
          <c:tx>
            <c:strRef>
              <c:f>'results of 231111_Hpt {M+3H}3+'!$BP$95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{M+3H}3+'!$BQ$95:$CA$95</c:f>
              <c:numCache>
                <c:formatCode>0.00</c:formatCode>
                <c:ptCount val="11"/>
                <c:pt idx="0">
                  <c:v>0.4302477686926256</c:v>
                </c:pt>
                <c:pt idx="1">
                  <c:v>0.37948835332172781</c:v>
                </c:pt>
                <c:pt idx="2">
                  <c:v>0.35859431030360989</c:v>
                </c:pt>
                <c:pt idx="3">
                  <c:v>0</c:v>
                </c:pt>
                <c:pt idx="4">
                  <c:v>0.47016974055600669</c:v>
                </c:pt>
                <c:pt idx="5">
                  <c:v>0.77273167425196088</c:v>
                </c:pt>
                <c:pt idx="6">
                  <c:v>0.47082106405560475</c:v>
                </c:pt>
                <c:pt idx="7">
                  <c:v>0</c:v>
                </c:pt>
                <c:pt idx="8">
                  <c:v>0.1391089120426911</c:v>
                </c:pt>
                <c:pt idx="9">
                  <c:v>0.46972860125260957</c:v>
                </c:pt>
                <c:pt idx="10">
                  <c:v>0.32432239784735467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C-4C75-83AD-8BEDC018210D}"/>
            </c:ext>
          </c:extLst>
        </c:ser>
        <c:ser>
          <c:idx val="3"/>
          <c:order val="3"/>
          <c:tx>
            <c:strRef>
              <c:f>'results of 231111_Hpt {M+3H}3+'!$BP$96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{M+3H}3+'!$BQ$96:$CA$96</c:f>
              <c:numCache>
                <c:formatCode>0.00</c:formatCode>
                <c:ptCount val="11"/>
                <c:pt idx="0">
                  <c:v>2.0451239229335569</c:v>
                </c:pt>
                <c:pt idx="1">
                  <c:v>3.1523635699212309</c:v>
                </c:pt>
                <c:pt idx="2">
                  <c:v>2.8388716232369111</c:v>
                </c:pt>
                <c:pt idx="3">
                  <c:v>0</c:v>
                </c:pt>
                <c:pt idx="4">
                  <c:v>5.0728840428411237</c:v>
                </c:pt>
                <c:pt idx="5">
                  <c:v>7.2818824440786285</c:v>
                </c:pt>
                <c:pt idx="6">
                  <c:v>3.4713078451557298</c:v>
                </c:pt>
                <c:pt idx="7">
                  <c:v>0</c:v>
                </c:pt>
                <c:pt idx="8">
                  <c:v>6.0482135670735255</c:v>
                </c:pt>
                <c:pt idx="9">
                  <c:v>4.523312456506611</c:v>
                </c:pt>
                <c:pt idx="10">
                  <c:v>7.0566851399754089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C-4C75-83AD-8BEDC018210D}"/>
            </c:ext>
          </c:extLst>
        </c:ser>
        <c:ser>
          <c:idx val="4"/>
          <c:order val="4"/>
          <c:tx>
            <c:strRef>
              <c:f>'results of 231111_Hpt {M+3H}3+'!$BP$97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{M+3H}3+'!$BQ$97:$CA$97</c:f>
              <c:numCache>
                <c:formatCode>0.00</c:formatCode>
                <c:ptCount val="11"/>
                <c:pt idx="0">
                  <c:v>1.4373748326278297</c:v>
                </c:pt>
                <c:pt idx="1">
                  <c:v>1.90748114103514</c:v>
                </c:pt>
                <c:pt idx="2">
                  <c:v>1.3874184624842048</c:v>
                </c:pt>
                <c:pt idx="3">
                  <c:v>0</c:v>
                </c:pt>
                <c:pt idx="4">
                  <c:v>5.8771217569500829</c:v>
                </c:pt>
                <c:pt idx="5">
                  <c:v>11.736225428488428</c:v>
                </c:pt>
                <c:pt idx="6">
                  <c:v>4.528660234772131</c:v>
                </c:pt>
                <c:pt idx="7">
                  <c:v>0</c:v>
                </c:pt>
                <c:pt idx="8">
                  <c:v>5.7458028887198491</c:v>
                </c:pt>
                <c:pt idx="9">
                  <c:v>5.9440964973324055</c:v>
                </c:pt>
                <c:pt idx="10">
                  <c:v>10.032610438904433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C-4C75-83AD-8BEDC018210D}"/>
            </c:ext>
          </c:extLst>
        </c:ser>
        <c:ser>
          <c:idx val="5"/>
          <c:order val="5"/>
          <c:tx>
            <c:strRef>
              <c:f>'results of 231111_Hpt {M+3H}3+'!$BP$98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{M+3H}3+'!$BQ$98:$CA$98</c:f>
              <c:numCache>
                <c:formatCode>0.00</c:formatCode>
                <c:ptCount val="11"/>
                <c:pt idx="0">
                  <c:v>4.3603585526696582E-2</c:v>
                </c:pt>
                <c:pt idx="1">
                  <c:v>9.0153582349976613E-2</c:v>
                </c:pt>
                <c:pt idx="2">
                  <c:v>8.8794781598989098E-2</c:v>
                </c:pt>
                <c:pt idx="3">
                  <c:v>0</c:v>
                </c:pt>
                <c:pt idx="4">
                  <c:v>0.15466109886710747</c:v>
                </c:pt>
                <c:pt idx="5">
                  <c:v>0.904425292921468</c:v>
                </c:pt>
                <c:pt idx="6">
                  <c:v>0.24139554555393294</c:v>
                </c:pt>
                <c:pt idx="7">
                  <c:v>0</c:v>
                </c:pt>
                <c:pt idx="8">
                  <c:v>0.26053843058162879</c:v>
                </c:pt>
                <c:pt idx="9">
                  <c:v>0.20441892832289491</c:v>
                </c:pt>
                <c:pt idx="10">
                  <c:v>0.66646470766434418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4C-4C75-83AD-8BEDC018210D}"/>
            </c:ext>
          </c:extLst>
        </c:ser>
        <c:ser>
          <c:idx val="6"/>
          <c:order val="6"/>
          <c:tx>
            <c:strRef>
              <c:f>'results of 231111_Hpt {M+3H}3+'!$BP$99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{M+3H}3+'!$BQ$99:$CA$99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0.11367590766732398</c:v>
                </c:pt>
                <c:pt idx="5">
                  <c:v>0.54033117071753656</c:v>
                </c:pt>
                <c:pt idx="6">
                  <c:v>0.13605930749403494</c:v>
                </c:pt>
                <c:pt idx="7">
                  <c:v>0</c:v>
                </c:pt>
                <c:pt idx="8">
                  <c:v>0.1537641987629077</c:v>
                </c:pt>
                <c:pt idx="9">
                  <c:v>0.21891672465785197</c:v>
                </c:pt>
                <c:pt idx="10">
                  <c:v>0.44727979043783522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4C-4C75-83AD-8BEDC018210D}"/>
            </c:ext>
          </c:extLst>
        </c:ser>
        <c:ser>
          <c:idx val="7"/>
          <c:order val="7"/>
          <c:tx>
            <c:strRef>
              <c:f>'results of 231111_Hpt {M+3H}3+'!$BP$100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{M+3H}3+'!$BQ$100:$CA$100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4C-4C75-83AD-8BEDC018210D}"/>
            </c:ext>
          </c:extLst>
        </c:ser>
        <c:ser>
          <c:idx val="8"/>
          <c:order val="8"/>
          <c:tx>
            <c:strRef>
              <c:f>'results of 231111_Hpt {M+3H}3+'!$BP$101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{M+3H}3+'!$BQ$33:$CA$33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{M+3H}3+'!$BQ$101:$CA$101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F4C-4C75-83AD-8BEDC0182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976752"/>
        <c:axId val="2129314304"/>
      </c:barChart>
      <c:catAx>
        <c:axId val="21229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9314304"/>
        <c:crosses val="autoZero"/>
        <c:auto val="1"/>
        <c:lblAlgn val="ctr"/>
        <c:lblOffset val="100"/>
        <c:noMultiLvlLbl val="0"/>
      </c:catAx>
      <c:valAx>
        <c:axId val="212931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9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3,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 {M+3H}3+'!$AV$34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{M+3H}3+'!$CK$34:$CU$34</c:f>
              <c:numCache>
                <c:formatCode>0.00</c:formatCode>
                <c:ptCount val="11"/>
                <c:pt idx="0">
                  <c:v>857000</c:v>
                </c:pt>
                <c:pt idx="1">
                  <c:v>1050000</c:v>
                </c:pt>
                <c:pt idx="2">
                  <c:v>965000</c:v>
                </c:pt>
                <c:pt idx="4">
                  <c:v>1210000</c:v>
                </c:pt>
                <c:pt idx="5">
                  <c:v>437000</c:v>
                </c:pt>
                <c:pt idx="6">
                  <c:v>799000</c:v>
                </c:pt>
                <c:pt idx="8">
                  <c:v>774000</c:v>
                </c:pt>
                <c:pt idx="9">
                  <c:v>1200000</c:v>
                </c:pt>
                <c:pt idx="10">
                  <c:v>536000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17-4A02-A7E4-2396866269FD}"/>
            </c:ext>
          </c:extLst>
        </c:ser>
        <c:ser>
          <c:idx val="1"/>
          <c:order val="1"/>
          <c:tx>
            <c:strRef>
              <c:f>'results of 231111_Hpt {M+3H}3+'!$AV$35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{M+3H}3+'!$CK$35:$CU$35</c:f>
              <c:numCache>
                <c:formatCode>0.00</c:formatCode>
                <c:ptCount val="11"/>
                <c:pt idx="0">
                  <c:v>51100</c:v>
                </c:pt>
                <c:pt idx="1">
                  <c:v>118000</c:v>
                </c:pt>
                <c:pt idx="2">
                  <c:v>91800</c:v>
                </c:pt>
                <c:pt idx="4">
                  <c:v>153000</c:v>
                </c:pt>
                <c:pt idx="5">
                  <c:v>110000</c:v>
                </c:pt>
                <c:pt idx="6">
                  <c:v>73400</c:v>
                </c:pt>
                <c:pt idx="8">
                  <c:v>120000</c:v>
                </c:pt>
                <c:pt idx="9">
                  <c:v>106000</c:v>
                </c:pt>
                <c:pt idx="10">
                  <c:v>92600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17-4A02-A7E4-2396866269FD}"/>
            </c:ext>
          </c:extLst>
        </c:ser>
        <c:ser>
          <c:idx val="2"/>
          <c:order val="2"/>
          <c:tx>
            <c:strRef>
              <c:f>'results of 231111_Hpt {M+3H}3+'!$AV$36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{M+3H}3+'!$CK$36:$CU$36</c:f>
              <c:numCache>
                <c:formatCode>0.00</c:formatCode>
                <c:ptCount val="11"/>
                <c:pt idx="0">
                  <c:v>1290000</c:v>
                </c:pt>
                <c:pt idx="1">
                  <c:v>1550000</c:v>
                </c:pt>
                <c:pt idx="2">
                  <c:v>1670000</c:v>
                </c:pt>
                <c:pt idx="4">
                  <c:v>1880000</c:v>
                </c:pt>
                <c:pt idx="5">
                  <c:v>663000</c:v>
                </c:pt>
                <c:pt idx="6">
                  <c:v>954000</c:v>
                </c:pt>
                <c:pt idx="8">
                  <c:v>590000</c:v>
                </c:pt>
                <c:pt idx="9">
                  <c:v>937000</c:v>
                </c:pt>
                <c:pt idx="10">
                  <c:v>683000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17-4A02-A7E4-2396866269FD}"/>
            </c:ext>
          </c:extLst>
        </c:ser>
        <c:ser>
          <c:idx val="3"/>
          <c:order val="3"/>
          <c:tx>
            <c:strRef>
              <c:f>'results of 231111_Hpt {M+3H}3+'!$AV$37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{M+3H}3+'!$CK$37:$CU$37</c:f>
              <c:numCache>
                <c:formatCode>0.00</c:formatCode>
                <c:ptCount val="11"/>
                <c:pt idx="0">
                  <c:v>260000</c:v>
                </c:pt>
                <c:pt idx="1">
                  <c:v>412000</c:v>
                </c:pt>
                <c:pt idx="2">
                  <c:v>271000</c:v>
                </c:pt>
                <c:pt idx="4">
                  <c:v>1010000</c:v>
                </c:pt>
                <c:pt idx="5">
                  <c:v>633000</c:v>
                </c:pt>
                <c:pt idx="6">
                  <c:v>654000</c:v>
                </c:pt>
                <c:pt idx="8">
                  <c:v>487000</c:v>
                </c:pt>
                <c:pt idx="9">
                  <c:v>631000</c:v>
                </c:pt>
                <c:pt idx="10">
                  <c:v>807000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17-4A02-A7E4-2396866269FD}"/>
            </c:ext>
          </c:extLst>
        </c:ser>
        <c:ser>
          <c:idx val="4"/>
          <c:order val="4"/>
          <c:tx>
            <c:strRef>
              <c:f>'results of 231111_Hpt {M+3H}3+'!$AV$38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{M+3H}3+'!$CK$38:$CU$38</c:f>
              <c:numCache>
                <c:formatCode>0.00</c:formatCode>
                <c:ptCount val="11"/>
                <c:pt idx="0">
                  <c:v>10500</c:v>
                </c:pt>
                <c:pt idx="1">
                  <c:v>39500</c:v>
                </c:pt>
                <c:pt idx="2">
                  <c:v>22800</c:v>
                </c:pt>
                <c:pt idx="4">
                  <c:v>95800</c:v>
                </c:pt>
                <c:pt idx="5">
                  <c:v>122000</c:v>
                </c:pt>
                <c:pt idx="6">
                  <c:v>70900</c:v>
                </c:pt>
                <c:pt idx="8">
                  <c:v>54300</c:v>
                </c:pt>
                <c:pt idx="9">
                  <c:v>56500</c:v>
                </c:pt>
                <c:pt idx="10">
                  <c:v>96900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17-4A02-A7E4-2396866269FD}"/>
            </c:ext>
          </c:extLst>
        </c:ser>
        <c:ser>
          <c:idx val="5"/>
          <c:order val="5"/>
          <c:tx>
            <c:strRef>
              <c:f>'results of 231111_Hpt {M+3H}3+'!$AV$39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{M+3H}3+'!$CK$39:$CU$39</c:f>
              <c:numCache>
                <c:formatCode>0.00</c:formatCode>
                <c:ptCount val="11"/>
                <c:pt idx="0">
                  <c:v>375000</c:v>
                </c:pt>
                <c:pt idx="1">
                  <c:v>390000</c:v>
                </c:pt>
                <c:pt idx="2">
                  <c:v>359000</c:v>
                </c:pt>
                <c:pt idx="4">
                  <c:v>482000</c:v>
                </c:pt>
                <c:pt idx="5">
                  <c:v>374000</c:v>
                </c:pt>
                <c:pt idx="6">
                  <c:v>311000</c:v>
                </c:pt>
                <c:pt idx="8">
                  <c:v>169000</c:v>
                </c:pt>
                <c:pt idx="9">
                  <c:v>355000</c:v>
                </c:pt>
                <c:pt idx="10">
                  <c:v>275000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17-4A02-A7E4-2396866269FD}"/>
            </c:ext>
          </c:extLst>
        </c:ser>
        <c:ser>
          <c:idx val="6"/>
          <c:order val="6"/>
          <c:tx>
            <c:strRef>
              <c:f>'results of 231111_Hpt {M+3H}3+'!$AV$40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{M+3H}3+'!$CK$40:$CU$40</c:f>
              <c:numCache>
                <c:formatCode>0.00</c:formatCode>
                <c:ptCount val="11"/>
                <c:pt idx="0">
                  <c:v>40600</c:v>
                </c:pt>
                <c:pt idx="1">
                  <c:v>53700</c:v>
                </c:pt>
                <c:pt idx="2">
                  <c:v>34300</c:v>
                </c:pt>
                <c:pt idx="4">
                  <c:v>161000</c:v>
                </c:pt>
                <c:pt idx="5">
                  <c:v>232000</c:v>
                </c:pt>
                <c:pt idx="6">
                  <c:v>142000</c:v>
                </c:pt>
                <c:pt idx="8">
                  <c:v>102000</c:v>
                </c:pt>
                <c:pt idx="9">
                  <c:v>218000</c:v>
                </c:pt>
                <c:pt idx="10">
                  <c:v>199000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17-4A02-A7E4-2396866269FD}"/>
            </c:ext>
          </c:extLst>
        </c:ser>
        <c:ser>
          <c:idx val="7"/>
          <c:order val="7"/>
          <c:tx>
            <c:strRef>
              <c:f>'results of 231111_Hpt {M+3H}3+'!$AV$41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{M+3H}3+'!$CK$41:$CU$41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16000</c:v>
                </c:pt>
                <c:pt idx="5">
                  <c:v>53800</c:v>
                </c:pt>
                <c:pt idx="6">
                  <c:v>23200</c:v>
                </c:pt>
                <c:pt idx="8">
                  <c:v>33000</c:v>
                </c:pt>
                <c:pt idx="9">
                  <c:v>47900</c:v>
                </c:pt>
                <c:pt idx="10">
                  <c:v>69000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17-4A02-A7E4-2396866269FD}"/>
            </c:ext>
          </c:extLst>
        </c:ser>
        <c:ser>
          <c:idx val="8"/>
          <c:order val="8"/>
          <c:tx>
            <c:strRef>
              <c:f>'results of 231111_Hpt {M+3H}3+'!$AV$42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{M+3H}3+'!$CK$42:$CU$42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1753</c:v>
                </c:pt>
                <c:pt idx="5">
                  <c:v>18000</c:v>
                </c:pt>
                <c:pt idx="6">
                  <c:v>6070</c:v>
                </c:pt>
                <c:pt idx="8">
                  <c:v>9370</c:v>
                </c:pt>
                <c:pt idx="9">
                  <c:v>16800</c:v>
                </c:pt>
                <c:pt idx="10">
                  <c:v>14500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17-4A02-A7E4-239686626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  <c:max val="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4, </a:t>
            </a:r>
            <a:r>
              <a:rPr lang="en-US" altLang="ja-JP" baseline="0">
                <a:solidFill>
                  <a:srgbClr val="3333FF"/>
                </a:solidFill>
              </a:rPr>
              <a:t>[M+3H]3+</a:t>
            </a:r>
            <a:endParaRPr lang="ja-JP" altLang="en-US">
              <a:solidFill>
                <a:srgbClr val="3333FF"/>
              </a:solidFill>
            </a:endParaRPr>
          </a:p>
        </c:rich>
      </c:tx>
      <c:layout>
        <c:manualLayout>
          <c:xMode val="edge"/>
          <c:yMode val="edge"/>
          <c:x val="0.34873993266993086"/>
          <c:y val="1.656313338379033E-2"/>
        </c:manualLayout>
      </c:layout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 {M+3H}3+'!$AV$54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{M+3H}3+'!$CK$54:$CU$54</c:f>
              <c:numCache>
                <c:formatCode>0.00</c:formatCode>
                <c:ptCount val="11"/>
                <c:pt idx="0">
                  <c:v>5080000</c:v>
                </c:pt>
                <c:pt idx="1">
                  <c:v>5370000</c:v>
                </c:pt>
                <c:pt idx="2">
                  <c:v>5340000</c:v>
                </c:pt>
                <c:pt idx="4">
                  <c:v>7510000</c:v>
                </c:pt>
                <c:pt idx="5">
                  <c:v>3980000</c:v>
                </c:pt>
                <c:pt idx="6">
                  <c:v>5350000</c:v>
                </c:pt>
                <c:pt idx="8">
                  <c:v>3940000</c:v>
                </c:pt>
                <c:pt idx="9">
                  <c:v>6810000</c:v>
                </c:pt>
                <c:pt idx="10">
                  <c:v>4560000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47-455D-A3CD-4C91327E57A8}"/>
            </c:ext>
          </c:extLst>
        </c:ser>
        <c:ser>
          <c:idx val="1"/>
          <c:order val="1"/>
          <c:tx>
            <c:strRef>
              <c:f>'results of 231111_Hpt {M+3H}3+'!$AV$55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{M+3H}3+'!$CK$55:$CU$55</c:f>
              <c:numCache>
                <c:formatCode>0.00</c:formatCode>
                <c:ptCount val="11"/>
                <c:pt idx="0">
                  <c:v>53600</c:v>
                </c:pt>
                <c:pt idx="1">
                  <c:v>71500</c:v>
                </c:pt>
                <c:pt idx="2">
                  <c:v>40800</c:v>
                </c:pt>
                <c:pt idx="4">
                  <c:v>257000</c:v>
                </c:pt>
                <c:pt idx="5">
                  <c:v>167000</c:v>
                </c:pt>
                <c:pt idx="6">
                  <c:v>225000</c:v>
                </c:pt>
                <c:pt idx="8">
                  <c:v>161000</c:v>
                </c:pt>
                <c:pt idx="9">
                  <c:v>325000</c:v>
                </c:pt>
                <c:pt idx="10">
                  <c:v>259000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47-455D-A3CD-4C91327E57A8}"/>
            </c:ext>
          </c:extLst>
        </c:ser>
        <c:ser>
          <c:idx val="2"/>
          <c:order val="2"/>
          <c:tx>
            <c:strRef>
              <c:f>'results of 231111_Hpt {M+3H}3+'!$AV$56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{M+3H}3+'!$CK$56:$CU$56</c:f>
              <c:numCache>
                <c:formatCode>0.00</c:formatCode>
                <c:ptCount val="11"/>
                <c:pt idx="0">
                  <c:v>1580000</c:v>
                </c:pt>
                <c:pt idx="1">
                  <c:v>1480000</c:v>
                </c:pt>
                <c:pt idx="2">
                  <c:v>1430000</c:v>
                </c:pt>
                <c:pt idx="4">
                  <c:v>2090000</c:v>
                </c:pt>
                <c:pt idx="5">
                  <c:v>1320000</c:v>
                </c:pt>
                <c:pt idx="6">
                  <c:v>1780000</c:v>
                </c:pt>
                <c:pt idx="8">
                  <c:v>703000</c:v>
                </c:pt>
                <c:pt idx="9">
                  <c:v>2180000</c:v>
                </c:pt>
                <c:pt idx="10">
                  <c:v>1290000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47-455D-A3CD-4C91327E57A8}"/>
            </c:ext>
          </c:extLst>
        </c:ser>
        <c:ser>
          <c:idx val="3"/>
          <c:order val="3"/>
          <c:tx>
            <c:strRef>
              <c:f>'results of 231111_Hpt {M+3H}3+'!$AV$57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{M+3H}3+'!$CK$57:$CU$57</c:f>
              <c:numCache>
                <c:formatCode>0.00</c:formatCode>
                <c:ptCount val="11"/>
                <c:pt idx="0">
                  <c:v>99700</c:v>
                </c:pt>
                <c:pt idx="1">
                  <c:v>156000</c:v>
                </c:pt>
                <c:pt idx="2">
                  <c:v>87700</c:v>
                </c:pt>
                <c:pt idx="4">
                  <c:v>467000</c:v>
                </c:pt>
                <c:pt idx="5">
                  <c:v>699000</c:v>
                </c:pt>
                <c:pt idx="6">
                  <c:v>529000</c:v>
                </c:pt>
                <c:pt idx="8">
                  <c:v>397000</c:v>
                </c:pt>
                <c:pt idx="9">
                  <c:v>702000</c:v>
                </c:pt>
                <c:pt idx="10">
                  <c:v>887000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47-455D-A3CD-4C91327E57A8}"/>
            </c:ext>
          </c:extLst>
        </c:ser>
        <c:ser>
          <c:idx val="4"/>
          <c:order val="4"/>
          <c:tx>
            <c:strRef>
              <c:f>'results of 231111_Hpt {M+3H}3+'!$AV$58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{M+3H}3+'!$CK$58:$CU$58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21200</c:v>
                </c:pt>
                <c:pt idx="5">
                  <c:v>50000</c:v>
                </c:pt>
                <c:pt idx="6">
                  <c:v>30000</c:v>
                </c:pt>
                <c:pt idx="8">
                  <c:v>37300</c:v>
                </c:pt>
                <c:pt idx="9">
                  <c:v>62000</c:v>
                </c:pt>
                <c:pt idx="10">
                  <c:v>72100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47-455D-A3CD-4C91327E57A8}"/>
            </c:ext>
          </c:extLst>
        </c:ser>
        <c:ser>
          <c:idx val="5"/>
          <c:order val="5"/>
          <c:tx>
            <c:strRef>
              <c:f>'results of 231111_Hpt {M+3H}3+'!$AV$59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{M+3H}3+'!$CK$59:$CU$59</c:f>
              <c:numCache>
                <c:formatCode>0.00</c:formatCode>
                <c:ptCount val="11"/>
                <c:pt idx="0">
                  <c:v>296000</c:v>
                </c:pt>
                <c:pt idx="1">
                  <c:v>264000</c:v>
                </c:pt>
                <c:pt idx="2">
                  <c:v>237000</c:v>
                </c:pt>
                <c:pt idx="4">
                  <c:v>488000</c:v>
                </c:pt>
                <c:pt idx="5">
                  <c:v>388000</c:v>
                </c:pt>
                <c:pt idx="6">
                  <c:v>402000</c:v>
                </c:pt>
                <c:pt idx="8">
                  <c:v>82900</c:v>
                </c:pt>
                <c:pt idx="9">
                  <c:v>322000</c:v>
                </c:pt>
                <c:pt idx="10">
                  <c:v>323000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B47-455D-A3CD-4C91327E57A8}"/>
            </c:ext>
          </c:extLst>
        </c:ser>
        <c:ser>
          <c:idx val="6"/>
          <c:order val="6"/>
          <c:tx>
            <c:strRef>
              <c:f>'results of 231111_Hpt {M+3H}3+'!$AV$60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{M+3H}3+'!$CK$60:$CU$60</c:f>
              <c:numCache>
                <c:formatCode>0.00</c:formatCode>
                <c:ptCount val="11"/>
                <c:pt idx="0">
                  <c:v>18100</c:v>
                </c:pt>
                <c:pt idx="1">
                  <c:v>35600</c:v>
                </c:pt>
                <c:pt idx="2">
                  <c:v>17400</c:v>
                </c:pt>
                <c:pt idx="4">
                  <c:v>130000</c:v>
                </c:pt>
                <c:pt idx="5">
                  <c:v>332000</c:v>
                </c:pt>
                <c:pt idx="6">
                  <c:v>145000</c:v>
                </c:pt>
                <c:pt idx="8">
                  <c:v>101000</c:v>
                </c:pt>
                <c:pt idx="9">
                  <c:v>220000</c:v>
                </c:pt>
                <c:pt idx="10">
                  <c:v>286000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B47-455D-A3CD-4C91327E57A8}"/>
            </c:ext>
          </c:extLst>
        </c:ser>
        <c:ser>
          <c:idx val="7"/>
          <c:order val="7"/>
          <c:tx>
            <c:strRef>
              <c:f>'results of 231111_Hpt {M+3H}3+'!$AV$61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{M+3H}3+'!$CK$61:$CU$61</c:f>
              <c:numCache>
                <c:formatCode>0.00</c:formatCode>
                <c:ptCount val="11"/>
                <c:pt idx="0">
                  <c:v>2510</c:v>
                </c:pt>
                <c:pt idx="1">
                  <c:v>3890</c:v>
                </c:pt>
                <c:pt idx="2">
                  <c:v>3590</c:v>
                </c:pt>
                <c:pt idx="4">
                  <c:v>15500</c:v>
                </c:pt>
                <c:pt idx="5">
                  <c:v>89500</c:v>
                </c:pt>
                <c:pt idx="6">
                  <c:v>25300</c:v>
                </c:pt>
                <c:pt idx="8">
                  <c:v>38900</c:v>
                </c:pt>
                <c:pt idx="9">
                  <c:v>50800</c:v>
                </c:pt>
                <c:pt idx="10">
                  <c:v>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B47-455D-A3CD-4C91327E57A8}"/>
            </c:ext>
          </c:extLst>
        </c:ser>
        <c:ser>
          <c:idx val="8"/>
          <c:order val="8"/>
          <c:tx>
            <c:strRef>
              <c:f>'results of 231111_Hpt {M+3H}3+'!$AV$62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{M+3H}3+'!$CK$62:$CU$62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2630</c:v>
                </c:pt>
                <c:pt idx="5">
                  <c:v>17000</c:v>
                </c:pt>
                <c:pt idx="6">
                  <c:v>9640</c:v>
                </c:pt>
                <c:pt idx="8">
                  <c:v>6580</c:v>
                </c:pt>
                <c:pt idx="9">
                  <c:v>9640</c:v>
                </c:pt>
                <c:pt idx="10">
                  <c:v>14600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B47-455D-A3CD-4C91327E5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2, [M+3H]3+</a:t>
            </a:r>
            <a:endParaRPr lang="ja-JP" altLang="en-US"/>
          </a:p>
        </c:rich>
      </c:tx>
      <c:layout>
        <c:manualLayout>
          <c:xMode val="edge"/>
          <c:yMode val="edge"/>
          <c:x val="0.33422469883638128"/>
          <c:y val="1.6599283207821388E-2"/>
        </c:manualLayout>
      </c:layout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 {M+3H}3+'!$AV$73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{M+3H}3+'!$CK$73:$CU$73</c:f>
              <c:numCache>
                <c:formatCode>0.00</c:formatCode>
                <c:ptCount val="11"/>
                <c:pt idx="0">
                  <c:v>1270000</c:v>
                </c:pt>
                <c:pt idx="1">
                  <c:v>1440000</c:v>
                </c:pt>
                <c:pt idx="2">
                  <c:v>1390000</c:v>
                </c:pt>
                <c:pt idx="4">
                  <c:v>1960000</c:v>
                </c:pt>
                <c:pt idx="5">
                  <c:v>1000000</c:v>
                </c:pt>
                <c:pt idx="6">
                  <c:v>1100000</c:v>
                </c:pt>
                <c:pt idx="8">
                  <c:v>1130000</c:v>
                </c:pt>
                <c:pt idx="9">
                  <c:v>2190000</c:v>
                </c:pt>
                <c:pt idx="10">
                  <c:v>1160000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0-4E9E-8703-4C131CDF4251}"/>
            </c:ext>
          </c:extLst>
        </c:ser>
        <c:ser>
          <c:idx val="1"/>
          <c:order val="1"/>
          <c:tx>
            <c:strRef>
              <c:f>'results of 231111_Hpt {M+3H}3+'!$AV$74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{M+3H}3+'!$CK$74:$CU$74</c:f>
              <c:numCache>
                <c:formatCode>0.00</c:formatCode>
                <c:ptCount val="11"/>
                <c:pt idx="0">
                  <c:v>34200</c:v>
                </c:pt>
                <c:pt idx="1">
                  <c:v>52600</c:v>
                </c:pt>
                <c:pt idx="2">
                  <c:v>31400</c:v>
                </c:pt>
                <c:pt idx="4">
                  <c:v>174000</c:v>
                </c:pt>
                <c:pt idx="5">
                  <c:v>117000</c:v>
                </c:pt>
                <c:pt idx="6">
                  <c:v>107000</c:v>
                </c:pt>
                <c:pt idx="8">
                  <c:v>187000</c:v>
                </c:pt>
                <c:pt idx="9">
                  <c:v>244000</c:v>
                </c:pt>
                <c:pt idx="10">
                  <c:v>208000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10-4E9E-8703-4C131CDF4251}"/>
            </c:ext>
          </c:extLst>
        </c:ser>
        <c:ser>
          <c:idx val="2"/>
          <c:order val="2"/>
          <c:tx>
            <c:strRef>
              <c:f>'results of 231111_Hpt {M+3H}3+'!$AV$75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{M+3H}3+'!$CK$75:$CU$75</c:f>
              <c:numCache>
                <c:formatCode>0.00</c:formatCode>
                <c:ptCount val="11"/>
                <c:pt idx="0">
                  <c:v>916000</c:v>
                </c:pt>
                <c:pt idx="1">
                  <c:v>1110000</c:v>
                </c:pt>
                <c:pt idx="2">
                  <c:v>1300000</c:v>
                </c:pt>
                <c:pt idx="4">
                  <c:v>1460000</c:v>
                </c:pt>
                <c:pt idx="5">
                  <c:v>695000</c:v>
                </c:pt>
                <c:pt idx="6">
                  <c:v>726000</c:v>
                </c:pt>
                <c:pt idx="8">
                  <c:v>401000</c:v>
                </c:pt>
                <c:pt idx="9">
                  <c:v>873000</c:v>
                </c:pt>
                <c:pt idx="10">
                  <c:v>602000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10-4E9E-8703-4C131CDF4251}"/>
            </c:ext>
          </c:extLst>
        </c:ser>
        <c:ser>
          <c:idx val="3"/>
          <c:order val="3"/>
          <c:tx>
            <c:strRef>
              <c:f>'results of 231111_Hpt {M+3H}3+'!$AV$76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{M+3H}3+'!$CK$76:$CU$76</c:f>
              <c:numCache>
                <c:formatCode>0.00</c:formatCode>
                <c:ptCount val="11"/>
                <c:pt idx="0">
                  <c:v>117000</c:v>
                </c:pt>
                <c:pt idx="1">
                  <c:v>198000</c:v>
                </c:pt>
                <c:pt idx="2">
                  <c:v>117000</c:v>
                </c:pt>
                <c:pt idx="4">
                  <c:v>531000</c:v>
                </c:pt>
                <c:pt idx="5">
                  <c:v>611000</c:v>
                </c:pt>
                <c:pt idx="6">
                  <c:v>438000</c:v>
                </c:pt>
                <c:pt idx="8">
                  <c:v>468000</c:v>
                </c:pt>
                <c:pt idx="9">
                  <c:v>469000</c:v>
                </c:pt>
                <c:pt idx="10">
                  <c:v>686000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10-4E9E-8703-4C131CDF4251}"/>
            </c:ext>
          </c:extLst>
        </c:ser>
        <c:ser>
          <c:idx val="4"/>
          <c:order val="4"/>
          <c:tx>
            <c:strRef>
              <c:f>'results of 231111_Hpt {M+3H}3+'!$AV$77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{M+3H}3+'!$CK$77:$CU$77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40400</c:v>
                </c:pt>
                <c:pt idx="5">
                  <c:v>68800</c:v>
                </c:pt>
                <c:pt idx="6">
                  <c:v>44800</c:v>
                </c:pt>
                <c:pt idx="8">
                  <c:v>42500</c:v>
                </c:pt>
                <c:pt idx="9">
                  <c:v>31800</c:v>
                </c:pt>
                <c:pt idx="10">
                  <c:v>111000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10-4E9E-8703-4C131CDF4251}"/>
            </c:ext>
          </c:extLst>
        </c:ser>
        <c:ser>
          <c:idx val="5"/>
          <c:order val="5"/>
          <c:tx>
            <c:strRef>
              <c:f>'results of 231111_Hpt {M+3H}3+'!$AV$78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{M+3H}3+'!$CK$78:$CU$78</c:f>
              <c:numCache>
                <c:formatCode>0.00</c:formatCode>
                <c:ptCount val="11"/>
                <c:pt idx="0">
                  <c:v>83400</c:v>
                </c:pt>
                <c:pt idx="1">
                  <c:v>92800</c:v>
                </c:pt>
                <c:pt idx="2">
                  <c:v>96200</c:v>
                </c:pt>
                <c:pt idx="4">
                  <c:v>198000</c:v>
                </c:pt>
                <c:pt idx="5">
                  <c:v>148000</c:v>
                </c:pt>
                <c:pt idx="6">
                  <c:v>90500</c:v>
                </c:pt>
                <c:pt idx="8">
                  <c:v>38900</c:v>
                </c:pt>
                <c:pt idx="9">
                  <c:v>103000</c:v>
                </c:pt>
                <c:pt idx="10">
                  <c:v>148000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10-4E9E-8703-4C131CDF4251}"/>
            </c:ext>
          </c:extLst>
        </c:ser>
        <c:ser>
          <c:idx val="6"/>
          <c:order val="6"/>
          <c:tx>
            <c:strRef>
              <c:f>'results of 231111_Hpt {M+3H}3+'!$AV$79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{M+3H}3+'!$CK$79:$CU$79</c:f>
              <c:numCache>
                <c:formatCode>0.00</c:formatCode>
                <c:ptCount val="11"/>
                <c:pt idx="0">
                  <c:v>9900</c:v>
                </c:pt>
                <c:pt idx="1">
                  <c:v>14700</c:v>
                </c:pt>
                <c:pt idx="2">
                  <c:v>12200</c:v>
                </c:pt>
                <c:pt idx="4">
                  <c:v>74800</c:v>
                </c:pt>
                <c:pt idx="5">
                  <c:v>136000</c:v>
                </c:pt>
                <c:pt idx="6">
                  <c:v>61300</c:v>
                </c:pt>
                <c:pt idx="8">
                  <c:v>57800</c:v>
                </c:pt>
                <c:pt idx="9">
                  <c:v>93700</c:v>
                </c:pt>
                <c:pt idx="10">
                  <c:v>143000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10-4E9E-8703-4C131CDF4251}"/>
            </c:ext>
          </c:extLst>
        </c:ser>
        <c:ser>
          <c:idx val="7"/>
          <c:order val="7"/>
          <c:tx>
            <c:strRef>
              <c:f>'results of 231111_Hpt {M+3H}3+'!$AV$80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{M+3H}3+'!$CK$80:$CU$80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11300</c:v>
                </c:pt>
                <c:pt idx="5">
                  <c:v>31600</c:v>
                </c:pt>
                <c:pt idx="6">
                  <c:v>11900</c:v>
                </c:pt>
                <c:pt idx="8">
                  <c:v>11400</c:v>
                </c:pt>
                <c:pt idx="9">
                  <c:v>25500</c:v>
                </c:pt>
                <c:pt idx="1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710-4E9E-8703-4C131CDF4251}"/>
            </c:ext>
          </c:extLst>
        </c:ser>
        <c:ser>
          <c:idx val="8"/>
          <c:order val="8"/>
          <c:tx>
            <c:strRef>
              <c:f>'results of 231111_Hpt {M+3H}3+'!$AV$81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{M+3H}3+'!$CK$81:$CU$81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4830</c:v>
                </c:pt>
                <c:pt idx="6">
                  <c:v>0</c:v>
                </c:pt>
                <c:pt idx="8">
                  <c:v>2920</c:v>
                </c:pt>
                <c:pt idx="9">
                  <c:v>0</c:v>
                </c:pt>
                <c:pt idx="10">
                  <c:v>6350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10-4E9E-8703-4C131CDF4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  <c:max val="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</a:t>
            </a:r>
            <a:r>
              <a:rPr lang="en-US" altLang="ja-JP" sz="1400" b="0" i="0" u="none" strike="noStrike" baseline="0">
                <a:effectLst/>
              </a:rPr>
              <a:t>+, Oxidation  (M)</a:t>
            </a:r>
            <a:endParaRPr lang="ja-JP" altLang="en-US"/>
          </a:p>
        </c:rich>
      </c:tx>
      <c:layout>
        <c:manualLayout>
          <c:xMode val="edge"/>
          <c:yMode val="edge"/>
          <c:x val="0.23767597232164164"/>
          <c:y val="1.4964761673219711E-2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'results of 231111_Hpt {M+3H}3+'!$AV$93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{M+3H}3+'!$CK$93:$CU$93</c:f>
              <c:numCache>
                <c:formatCode>0.00</c:formatCode>
                <c:ptCount val="11"/>
                <c:pt idx="0">
                  <c:v>4190000</c:v>
                </c:pt>
                <c:pt idx="1">
                  <c:v>3960000</c:v>
                </c:pt>
                <c:pt idx="2">
                  <c:v>3640000</c:v>
                </c:pt>
                <c:pt idx="4">
                  <c:v>4540000</c:v>
                </c:pt>
                <c:pt idx="5">
                  <c:v>3370000</c:v>
                </c:pt>
                <c:pt idx="6">
                  <c:v>3930000</c:v>
                </c:pt>
                <c:pt idx="8">
                  <c:v>3430000</c:v>
                </c:pt>
                <c:pt idx="9">
                  <c:v>5420000</c:v>
                </c:pt>
                <c:pt idx="10">
                  <c:v>3940000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78-40C0-95FD-BB8CEB072DCA}"/>
            </c:ext>
          </c:extLst>
        </c:ser>
        <c:ser>
          <c:idx val="1"/>
          <c:order val="1"/>
          <c:tx>
            <c:strRef>
              <c:f>'results of 231111_Hpt {M+3H}3+'!$AV$94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{M+3H}3+'!$CK$94:$CU$94</c:f>
              <c:numCache>
                <c:formatCode>0.00</c:formatCode>
                <c:ptCount val="11"/>
                <c:pt idx="0">
                  <c:v>106000</c:v>
                </c:pt>
                <c:pt idx="1">
                  <c:v>157000</c:v>
                </c:pt>
                <c:pt idx="2">
                  <c:v>133000</c:v>
                </c:pt>
                <c:pt idx="4">
                  <c:v>328000</c:v>
                </c:pt>
                <c:pt idx="5">
                  <c:v>376000</c:v>
                </c:pt>
                <c:pt idx="6">
                  <c:v>174000</c:v>
                </c:pt>
                <c:pt idx="8">
                  <c:v>260000</c:v>
                </c:pt>
                <c:pt idx="9">
                  <c:v>312000</c:v>
                </c:pt>
                <c:pt idx="10">
                  <c:v>396000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78-40C0-95FD-BB8CEB072DCA}"/>
            </c:ext>
          </c:extLst>
        </c:ser>
        <c:ser>
          <c:idx val="2"/>
          <c:order val="2"/>
          <c:tx>
            <c:strRef>
              <c:f>'results of 231111_Hpt {M+3H}3+'!$AV$95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{M+3H}3+'!$CK$95:$CU$95</c:f>
              <c:numCache>
                <c:formatCode>0.00</c:formatCode>
                <c:ptCount val="11"/>
                <c:pt idx="0">
                  <c:v>788000</c:v>
                </c:pt>
                <c:pt idx="1">
                  <c:v>745000</c:v>
                </c:pt>
                <c:pt idx="2">
                  <c:v>826000</c:v>
                </c:pt>
                <c:pt idx="4">
                  <c:v>1170000</c:v>
                </c:pt>
                <c:pt idx="5">
                  <c:v>697000</c:v>
                </c:pt>
                <c:pt idx="6">
                  <c:v>639000</c:v>
                </c:pt>
                <c:pt idx="8">
                  <c:v>338000</c:v>
                </c:pt>
                <c:pt idx="9">
                  <c:v>694000</c:v>
                </c:pt>
                <c:pt idx="10">
                  <c:v>632000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78-40C0-95FD-BB8CEB072DCA}"/>
            </c:ext>
          </c:extLst>
        </c:ser>
        <c:ser>
          <c:idx val="3"/>
          <c:order val="3"/>
          <c:tx>
            <c:strRef>
              <c:f>'results of 231111_Hpt {M+3H}3+'!$AV$96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{M+3H}3+'!$CK$96:$CU$96</c:f>
              <c:numCache>
                <c:formatCode>0.00</c:formatCode>
                <c:ptCount val="11"/>
                <c:pt idx="0">
                  <c:v>74500</c:v>
                </c:pt>
                <c:pt idx="1">
                  <c:v>95000</c:v>
                </c:pt>
                <c:pt idx="2">
                  <c:v>65000</c:v>
                </c:pt>
                <c:pt idx="4">
                  <c:v>380000</c:v>
                </c:pt>
                <c:pt idx="5">
                  <c:v>606000</c:v>
                </c:pt>
                <c:pt idx="6">
                  <c:v>227000</c:v>
                </c:pt>
                <c:pt idx="8">
                  <c:v>247000</c:v>
                </c:pt>
                <c:pt idx="9">
                  <c:v>410000</c:v>
                </c:pt>
                <c:pt idx="10">
                  <c:v>563000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78-40C0-95FD-BB8CEB072DCA}"/>
            </c:ext>
          </c:extLst>
        </c:ser>
        <c:ser>
          <c:idx val="4"/>
          <c:order val="4"/>
          <c:tx>
            <c:strRef>
              <c:f>'results of 231111_Hpt {M+3H}3+'!$AV$97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{M+3H}3+'!$CK$97:$CU$97</c:f>
              <c:numCache>
                <c:formatCode>0.00</c:formatCode>
                <c:ptCount val="11"/>
                <c:pt idx="0">
                  <c:v>2260</c:v>
                </c:pt>
                <c:pt idx="1">
                  <c:v>4490</c:v>
                </c:pt>
                <c:pt idx="2">
                  <c:v>4160</c:v>
                </c:pt>
                <c:pt idx="4">
                  <c:v>10000</c:v>
                </c:pt>
                <c:pt idx="5">
                  <c:v>46700</c:v>
                </c:pt>
                <c:pt idx="6">
                  <c:v>12100</c:v>
                </c:pt>
                <c:pt idx="8">
                  <c:v>11200</c:v>
                </c:pt>
                <c:pt idx="9">
                  <c:v>14100</c:v>
                </c:pt>
                <c:pt idx="10">
                  <c:v>37400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78-40C0-95FD-BB8CEB072DCA}"/>
            </c:ext>
          </c:extLst>
        </c:ser>
        <c:ser>
          <c:idx val="5"/>
          <c:order val="5"/>
          <c:tx>
            <c:strRef>
              <c:f>'results of 231111_Hpt {M+3H}3+'!$AV$98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{M+3H}3+'!$CK$98:$CU$98</c:f>
              <c:numCache>
                <c:formatCode>0.00</c:formatCode>
                <c:ptCount val="11"/>
                <c:pt idx="0">
                  <c:v>22300</c:v>
                </c:pt>
                <c:pt idx="1">
                  <c:v>18900</c:v>
                </c:pt>
                <c:pt idx="2">
                  <c:v>16800</c:v>
                </c:pt>
                <c:pt idx="4">
                  <c:v>30400</c:v>
                </c:pt>
                <c:pt idx="5">
                  <c:v>39900</c:v>
                </c:pt>
                <c:pt idx="6">
                  <c:v>23600</c:v>
                </c:pt>
                <c:pt idx="8">
                  <c:v>5980</c:v>
                </c:pt>
                <c:pt idx="9">
                  <c:v>32400</c:v>
                </c:pt>
                <c:pt idx="10">
                  <c:v>18200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78-40C0-95FD-BB8CEB072DCA}"/>
            </c:ext>
          </c:extLst>
        </c:ser>
        <c:ser>
          <c:idx val="6"/>
          <c:order val="6"/>
          <c:tx>
            <c:strRef>
              <c:f>'results of 231111_Hpt {M+3H}3+'!$AV$99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{M+3H}3+'!$CK$99:$CU$99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7350</c:v>
                </c:pt>
                <c:pt idx="5">
                  <c:v>27900</c:v>
                </c:pt>
                <c:pt idx="6">
                  <c:v>6820</c:v>
                </c:pt>
                <c:pt idx="8">
                  <c:v>6610</c:v>
                </c:pt>
                <c:pt idx="9">
                  <c:v>15100</c:v>
                </c:pt>
                <c:pt idx="10">
                  <c:v>25100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678-40C0-95FD-BB8CEB072DCA}"/>
            </c:ext>
          </c:extLst>
        </c:ser>
        <c:ser>
          <c:idx val="7"/>
          <c:order val="7"/>
          <c:tx>
            <c:strRef>
              <c:f>'results of 231111_Hpt {M+3H}3+'!$AV$100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{M+3H}3+'!$CK$100:$CU$100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678-40C0-95FD-BB8CEB072DCA}"/>
            </c:ext>
          </c:extLst>
        </c:ser>
        <c:ser>
          <c:idx val="8"/>
          <c:order val="8"/>
          <c:tx>
            <c:strRef>
              <c:f>'results of 231111_Hpt {M+3H}3+'!$AV$101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{M+3H}3+'!$CK$101:$CU$101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678-40C0-95FD-BB8CEB072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  <c:max val="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3, [M+3H]3+</a:t>
            </a:r>
            <a:endParaRPr lang="ja-JP" altLang="en-US"/>
          </a:p>
        </c:rich>
      </c:tx>
      <c:overlay val="0"/>
      <c:spPr>
        <a:solidFill>
          <a:srgbClr val="66FF6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{M+3H}3+'!$AV$34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{M+3H}3+'!$CK$34:$CU$34</c:f>
              <c:numCache>
                <c:formatCode>0.00</c:formatCode>
                <c:ptCount val="11"/>
                <c:pt idx="0">
                  <c:v>857000</c:v>
                </c:pt>
                <c:pt idx="1">
                  <c:v>1050000</c:v>
                </c:pt>
                <c:pt idx="2">
                  <c:v>965000</c:v>
                </c:pt>
                <c:pt idx="4">
                  <c:v>1210000</c:v>
                </c:pt>
                <c:pt idx="5">
                  <c:v>437000</c:v>
                </c:pt>
                <c:pt idx="6">
                  <c:v>799000</c:v>
                </c:pt>
                <c:pt idx="8">
                  <c:v>774000</c:v>
                </c:pt>
                <c:pt idx="9">
                  <c:v>1200000</c:v>
                </c:pt>
                <c:pt idx="10">
                  <c:v>536000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A-4E71-BFAD-898E57A5CAFF}"/>
            </c:ext>
          </c:extLst>
        </c:ser>
        <c:ser>
          <c:idx val="1"/>
          <c:order val="1"/>
          <c:tx>
            <c:strRef>
              <c:f>'results of 231111_Hpt {M+3H}3+'!$AV$35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{M+3H}3+'!$CK$35:$CU$35</c:f>
              <c:numCache>
                <c:formatCode>0.00</c:formatCode>
                <c:ptCount val="11"/>
                <c:pt idx="0">
                  <c:v>51100</c:v>
                </c:pt>
                <c:pt idx="1">
                  <c:v>118000</c:v>
                </c:pt>
                <c:pt idx="2">
                  <c:v>91800</c:v>
                </c:pt>
                <c:pt idx="4">
                  <c:v>153000</c:v>
                </c:pt>
                <c:pt idx="5">
                  <c:v>110000</c:v>
                </c:pt>
                <c:pt idx="6">
                  <c:v>73400</c:v>
                </c:pt>
                <c:pt idx="8">
                  <c:v>120000</c:v>
                </c:pt>
                <c:pt idx="9">
                  <c:v>106000</c:v>
                </c:pt>
                <c:pt idx="10">
                  <c:v>92600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FA-4E71-BFAD-898E57A5CAFF}"/>
            </c:ext>
          </c:extLst>
        </c:ser>
        <c:ser>
          <c:idx val="2"/>
          <c:order val="2"/>
          <c:tx>
            <c:strRef>
              <c:f>'results of 231111_Hpt {M+3H}3+'!$AV$36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{M+3H}3+'!$CK$36:$CU$36</c:f>
              <c:numCache>
                <c:formatCode>0.00</c:formatCode>
                <c:ptCount val="11"/>
                <c:pt idx="0">
                  <c:v>1290000</c:v>
                </c:pt>
                <c:pt idx="1">
                  <c:v>1550000</c:v>
                </c:pt>
                <c:pt idx="2">
                  <c:v>1670000</c:v>
                </c:pt>
                <c:pt idx="4">
                  <c:v>1880000</c:v>
                </c:pt>
                <c:pt idx="5">
                  <c:v>663000</c:v>
                </c:pt>
                <c:pt idx="6">
                  <c:v>954000</c:v>
                </c:pt>
                <c:pt idx="8">
                  <c:v>590000</c:v>
                </c:pt>
                <c:pt idx="9">
                  <c:v>937000</c:v>
                </c:pt>
                <c:pt idx="10">
                  <c:v>683000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FA-4E71-BFAD-898E57A5CAFF}"/>
            </c:ext>
          </c:extLst>
        </c:ser>
        <c:ser>
          <c:idx val="3"/>
          <c:order val="3"/>
          <c:tx>
            <c:strRef>
              <c:f>'results of 231111_Hpt {M+3H}3+'!$AV$37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{M+3H}3+'!$CK$37:$CU$37</c:f>
              <c:numCache>
                <c:formatCode>0.00</c:formatCode>
                <c:ptCount val="11"/>
                <c:pt idx="0">
                  <c:v>260000</c:v>
                </c:pt>
                <c:pt idx="1">
                  <c:v>412000</c:v>
                </c:pt>
                <c:pt idx="2">
                  <c:v>271000</c:v>
                </c:pt>
                <c:pt idx="4">
                  <c:v>1010000</c:v>
                </c:pt>
                <c:pt idx="5">
                  <c:v>633000</c:v>
                </c:pt>
                <c:pt idx="6">
                  <c:v>654000</c:v>
                </c:pt>
                <c:pt idx="8">
                  <c:v>487000</c:v>
                </c:pt>
                <c:pt idx="9">
                  <c:v>631000</c:v>
                </c:pt>
                <c:pt idx="10">
                  <c:v>807000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FA-4E71-BFAD-898E57A5CAFF}"/>
            </c:ext>
          </c:extLst>
        </c:ser>
        <c:ser>
          <c:idx val="4"/>
          <c:order val="4"/>
          <c:tx>
            <c:strRef>
              <c:f>'results of 231111_Hpt {M+3H}3+'!$AV$38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{M+3H}3+'!$CK$38:$CU$38</c:f>
              <c:numCache>
                <c:formatCode>0.00</c:formatCode>
                <c:ptCount val="11"/>
                <c:pt idx="0">
                  <c:v>10500</c:v>
                </c:pt>
                <c:pt idx="1">
                  <c:v>39500</c:v>
                </c:pt>
                <c:pt idx="2">
                  <c:v>22800</c:v>
                </c:pt>
                <c:pt idx="4">
                  <c:v>95800</c:v>
                </c:pt>
                <c:pt idx="5">
                  <c:v>122000</c:v>
                </c:pt>
                <c:pt idx="6">
                  <c:v>70900</c:v>
                </c:pt>
                <c:pt idx="8">
                  <c:v>54300</c:v>
                </c:pt>
                <c:pt idx="9">
                  <c:v>56500</c:v>
                </c:pt>
                <c:pt idx="10">
                  <c:v>96900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FA-4E71-BFAD-898E57A5CAFF}"/>
            </c:ext>
          </c:extLst>
        </c:ser>
        <c:ser>
          <c:idx val="5"/>
          <c:order val="5"/>
          <c:tx>
            <c:strRef>
              <c:f>'results of 231111_Hpt {M+3H}3+'!$AV$39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{M+3H}3+'!$CK$39:$CU$39</c:f>
              <c:numCache>
                <c:formatCode>0.00</c:formatCode>
                <c:ptCount val="11"/>
                <c:pt idx="0">
                  <c:v>375000</c:v>
                </c:pt>
                <c:pt idx="1">
                  <c:v>390000</c:v>
                </c:pt>
                <c:pt idx="2">
                  <c:v>359000</c:v>
                </c:pt>
                <c:pt idx="4">
                  <c:v>482000</c:v>
                </c:pt>
                <c:pt idx="5">
                  <c:v>374000</c:v>
                </c:pt>
                <c:pt idx="6">
                  <c:v>311000</c:v>
                </c:pt>
                <c:pt idx="8">
                  <c:v>169000</c:v>
                </c:pt>
                <c:pt idx="9">
                  <c:v>355000</c:v>
                </c:pt>
                <c:pt idx="10">
                  <c:v>275000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FA-4E71-BFAD-898E57A5CAFF}"/>
            </c:ext>
          </c:extLst>
        </c:ser>
        <c:ser>
          <c:idx val="6"/>
          <c:order val="6"/>
          <c:tx>
            <c:strRef>
              <c:f>'results of 231111_Hpt {M+3H}3+'!$AV$40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{M+3H}3+'!$CK$40:$CU$40</c:f>
              <c:numCache>
                <c:formatCode>0.00</c:formatCode>
                <c:ptCount val="11"/>
                <c:pt idx="0">
                  <c:v>40600</c:v>
                </c:pt>
                <c:pt idx="1">
                  <c:v>53700</c:v>
                </c:pt>
                <c:pt idx="2">
                  <c:v>34300</c:v>
                </c:pt>
                <c:pt idx="4">
                  <c:v>161000</c:v>
                </c:pt>
                <c:pt idx="5">
                  <c:v>232000</c:v>
                </c:pt>
                <c:pt idx="6">
                  <c:v>142000</c:v>
                </c:pt>
                <c:pt idx="8">
                  <c:v>102000</c:v>
                </c:pt>
                <c:pt idx="9">
                  <c:v>218000</c:v>
                </c:pt>
                <c:pt idx="10">
                  <c:v>199000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FA-4E71-BFAD-898E57A5CAFF}"/>
            </c:ext>
          </c:extLst>
        </c:ser>
        <c:ser>
          <c:idx val="7"/>
          <c:order val="7"/>
          <c:tx>
            <c:strRef>
              <c:f>'results of 231111_Hpt {M+3H}3+'!$AV$41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{M+3H}3+'!$CK$41:$CU$41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16000</c:v>
                </c:pt>
                <c:pt idx="5">
                  <c:v>53800</c:v>
                </c:pt>
                <c:pt idx="6">
                  <c:v>23200</c:v>
                </c:pt>
                <c:pt idx="8">
                  <c:v>33000</c:v>
                </c:pt>
                <c:pt idx="9">
                  <c:v>47900</c:v>
                </c:pt>
                <c:pt idx="10">
                  <c:v>69000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7FA-4E71-BFAD-898E57A5CAFF}"/>
            </c:ext>
          </c:extLst>
        </c:ser>
        <c:ser>
          <c:idx val="8"/>
          <c:order val="8"/>
          <c:tx>
            <c:strRef>
              <c:f>'results of 231111_Hpt {M+3H}3+'!$AV$42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{M+3H}3+'!$CK$42:$CU$42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1753</c:v>
                </c:pt>
                <c:pt idx="5">
                  <c:v>18000</c:v>
                </c:pt>
                <c:pt idx="6">
                  <c:v>6070</c:v>
                </c:pt>
                <c:pt idx="8">
                  <c:v>9370</c:v>
                </c:pt>
                <c:pt idx="9">
                  <c:v>16800</c:v>
                </c:pt>
                <c:pt idx="10">
                  <c:v>14500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FA-4E71-BFAD-898E57A5C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4, </a:t>
            </a:r>
            <a:r>
              <a:rPr lang="en-US" altLang="ja-JP" baseline="0">
                <a:solidFill>
                  <a:srgbClr val="3333FF"/>
                </a:solidFill>
              </a:rPr>
              <a:t>[M+3H]3+</a:t>
            </a:r>
            <a:endParaRPr lang="ja-JP" altLang="en-US">
              <a:solidFill>
                <a:srgbClr val="3333FF"/>
              </a:solidFill>
            </a:endParaRPr>
          </a:p>
        </c:rich>
      </c:tx>
      <c:layout>
        <c:manualLayout>
          <c:xMode val="edge"/>
          <c:yMode val="edge"/>
          <c:x val="0.34873993266993086"/>
          <c:y val="1.656313338379033E-2"/>
        </c:manualLayout>
      </c:layout>
      <c:overlay val="0"/>
      <c:spPr>
        <a:solidFill>
          <a:srgbClr val="00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{M+3H}3+'!$AV$54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{M+3H}3+'!$CK$54:$CU$54</c:f>
              <c:numCache>
                <c:formatCode>0.00</c:formatCode>
                <c:ptCount val="11"/>
                <c:pt idx="0">
                  <c:v>5080000</c:v>
                </c:pt>
                <c:pt idx="1">
                  <c:v>5370000</c:v>
                </c:pt>
                <c:pt idx="2">
                  <c:v>5340000</c:v>
                </c:pt>
                <c:pt idx="4">
                  <c:v>7510000</c:v>
                </c:pt>
                <c:pt idx="5">
                  <c:v>3980000</c:v>
                </c:pt>
                <c:pt idx="6">
                  <c:v>5350000</c:v>
                </c:pt>
                <c:pt idx="8">
                  <c:v>3940000</c:v>
                </c:pt>
                <c:pt idx="9">
                  <c:v>6810000</c:v>
                </c:pt>
                <c:pt idx="10">
                  <c:v>4560000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9-40C1-871F-8BD2708A2EFB}"/>
            </c:ext>
          </c:extLst>
        </c:ser>
        <c:ser>
          <c:idx val="1"/>
          <c:order val="1"/>
          <c:tx>
            <c:strRef>
              <c:f>'results of 231111_Hpt {M+3H}3+'!$AV$55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{M+3H}3+'!$CK$55:$CU$55</c:f>
              <c:numCache>
                <c:formatCode>0.00</c:formatCode>
                <c:ptCount val="11"/>
                <c:pt idx="0">
                  <c:v>53600</c:v>
                </c:pt>
                <c:pt idx="1">
                  <c:v>71500</c:v>
                </c:pt>
                <c:pt idx="2">
                  <c:v>40800</c:v>
                </c:pt>
                <c:pt idx="4">
                  <c:v>257000</c:v>
                </c:pt>
                <c:pt idx="5">
                  <c:v>167000</c:v>
                </c:pt>
                <c:pt idx="6">
                  <c:v>225000</c:v>
                </c:pt>
                <c:pt idx="8">
                  <c:v>161000</c:v>
                </c:pt>
                <c:pt idx="9">
                  <c:v>325000</c:v>
                </c:pt>
                <c:pt idx="10">
                  <c:v>259000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C9-40C1-871F-8BD2708A2EFB}"/>
            </c:ext>
          </c:extLst>
        </c:ser>
        <c:ser>
          <c:idx val="2"/>
          <c:order val="2"/>
          <c:tx>
            <c:strRef>
              <c:f>'results of 231111_Hpt {M+3H}3+'!$AV$56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{M+3H}3+'!$CK$56:$CU$56</c:f>
              <c:numCache>
                <c:formatCode>0.00</c:formatCode>
                <c:ptCount val="11"/>
                <c:pt idx="0">
                  <c:v>1580000</c:v>
                </c:pt>
                <c:pt idx="1">
                  <c:v>1480000</c:v>
                </c:pt>
                <c:pt idx="2">
                  <c:v>1430000</c:v>
                </c:pt>
                <c:pt idx="4">
                  <c:v>2090000</c:v>
                </c:pt>
                <c:pt idx="5">
                  <c:v>1320000</c:v>
                </c:pt>
                <c:pt idx="6">
                  <c:v>1780000</c:v>
                </c:pt>
                <c:pt idx="8">
                  <c:v>703000</c:v>
                </c:pt>
                <c:pt idx="9">
                  <c:v>2180000</c:v>
                </c:pt>
                <c:pt idx="10">
                  <c:v>1290000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C9-40C1-871F-8BD2708A2EFB}"/>
            </c:ext>
          </c:extLst>
        </c:ser>
        <c:ser>
          <c:idx val="3"/>
          <c:order val="3"/>
          <c:tx>
            <c:strRef>
              <c:f>'results of 231111_Hpt {M+3H}3+'!$AV$57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{M+3H}3+'!$CK$57:$CU$57</c:f>
              <c:numCache>
                <c:formatCode>0.00</c:formatCode>
                <c:ptCount val="11"/>
                <c:pt idx="0">
                  <c:v>99700</c:v>
                </c:pt>
                <c:pt idx="1">
                  <c:v>156000</c:v>
                </c:pt>
                <c:pt idx="2">
                  <c:v>87700</c:v>
                </c:pt>
                <c:pt idx="4">
                  <c:v>467000</c:v>
                </c:pt>
                <c:pt idx="5">
                  <c:v>699000</c:v>
                </c:pt>
                <c:pt idx="6">
                  <c:v>529000</c:v>
                </c:pt>
                <c:pt idx="8">
                  <c:v>397000</c:v>
                </c:pt>
                <c:pt idx="9">
                  <c:v>702000</c:v>
                </c:pt>
                <c:pt idx="10">
                  <c:v>887000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C9-40C1-871F-8BD2708A2EFB}"/>
            </c:ext>
          </c:extLst>
        </c:ser>
        <c:ser>
          <c:idx val="4"/>
          <c:order val="4"/>
          <c:tx>
            <c:strRef>
              <c:f>'results of 231111_Hpt {M+3H}3+'!$AV$58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{M+3H}3+'!$CK$58:$CU$58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21200</c:v>
                </c:pt>
                <c:pt idx="5">
                  <c:v>50000</c:v>
                </c:pt>
                <c:pt idx="6">
                  <c:v>30000</c:v>
                </c:pt>
                <c:pt idx="8">
                  <c:v>37300</c:v>
                </c:pt>
                <c:pt idx="9">
                  <c:v>62000</c:v>
                </c:pt>
                <c:pt idx="10">
                  <c:v>72100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C9-40C1-871F-8BD2708A2EFB}"/>
            </c:ext>
          </c:extLst>
        </c:ser>
        <c:ser>
          <c:idx val="5"/>
          <c:order val="5"/>
          <c:tx>
            <c:strRef>
              <c:f>'results of 231111_Hpt {M+3H}3+'!$AV$59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{M+3H}3+'!$CK$59:$CU$59</c:f>
              <c:numCache>
                <c:formatCode>0.00</c:formatCode>
                <c:ptCount val="11"/>
                <c:pt idx="0">
                  <c:v>296000</c:v>
                </c:pt>
                <c:pt idx="1">
                  <c:v>264000</c:v>
                </c:pt>
                <c:pt idx="2">
                  <c:v>237000</c:v>
                </c:pt>
                <c:pt idx="4">
                  <c:v>488000</c:v>
                </c:pt>
                <c:pt idx="5">
                  <c:v>388000</c:v>
                </c:pt>
                <c:pt idx="6">
                  <c:v>402000</c:v>
                </c:pt>
                <c:pt idx="8">
                  <c:v>82900</c:v>
                </c:pt>
                <c:pt idx="9">
                  <c:v>322000</c:v>
                </c:pt>
                <c:pt idx="10">
                  <c:v>323000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C9-40C1-871F-8BD2708A2EFB}"/>
            </c:ext>
          </c:extLst>
        </c:ser>
        <c:ser>
          <c:idx val="6"/>
          <c:order val="6"/>
          <c:tx>
            <c:strRef>
              <c:f>'results of 231111_Hpt {M+3H}3+'!$AV$60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{M+3H}3+'!$CK$60:$CU$60</c:f>
              <c:numCache>
                <c:formatCode>0.00</c:formatCode>
                <c:ptCount val="11"/>
                <c:pt idx="0">
                  <c:v>18100</c:v>
                </c:pt>
                <c:pt idx="1">
                  <c:v>35600</c:v>
                </c:pt>
                <c:pt idx="2">
                  <c:v>17400</c:v>
                </c:pt>
                <c:pt idx="4">
                  <c:v>130000</c:v>
                </c:pt>
                <c:pt idx="5">
                  <c:v>332000</c:v>
                </c:pt>
                <c:pt idx="6">
                  <c:v>145000</c:v>
                </c:pt>
                <c:pt idx="8">
                  <c:v>101000</c:v>
                </c:pt>
                <c:pt idx="9">
                  <c:v>220000</c:v>
                </c:pt>
                <c:pt idx="10">
                  <c:v>286000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C9-40C1-871F-8BD2708A2EFB}"/>
            </c:ext>
          </c:extLst>
        </c:ser>
        <c:ser>
          <c:idx val="7"/>
          <c:order val="7"/>
          <c:tx>
            <c:strRef>
              <c:f>'results of 231111_Hpt {M+3H}3+'!$AV$61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{M+3H}3+'!$CK$61:$CU$61</c:f>
              <c:numCache>
                <c:formatCode>0.00</c:formatCode>
                <c:ptCount val="11"/>
                <c:pt idx="0">
                  <c:v>2510</c:v>
                </c:pt>
                <c:pt idx="1">
                  <c:v>3890</c:v>
                </c:pt>
                <c:pt idx="2">
                  <c:v>3590</c:v>
                </c:pt>
                <c:pt idx="4">
                  <c:v>15500</c:v>
                </c:pt>
                <c:pt idx="5">
                  <c:v>89500</c:v>
                </c:pt>
                <c:pt idx="6">
                  <c:v>25300</c:v>
                </c:pt>
                <c:pt idx="8">
                  <c:v>38900</c:v>
                </c:pt>
                <c:pt idx="9">
                  <c:v>50800</c:v>
                </c:pt>
                <c:pt idx="10">
                  <c:v>87000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C9-40C1-871F-8BD2708A2EFB}"/>
            </c:ext>
          </c:extLst>
        </c:ser>
        <c:ser>
          <c:idx val="8"/>
          <c:order val="8"/>
          <c:tx>
            <c:strRef>
              <c:f>'results of 231111_Hpt {M+3H}3+'!$AV$62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{M+3H}3+'!$CK$62:$CU$62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2630</c:v>
                </c:pt>
                <c:pt idx="5">
                  <c:v>17000</c:v>
                </c:pt>
                <c:pt idx="6">
                  <c:v>9640</c:v>
                </c:pt>
                <c:pt idx="8">
                  <c:v>6580</c:v>
                </c:pt>
                <c:pt idx="9">
                  <c:v>9640</c:v>
                </c:pt>
                <c:pt idx="10">
                  <c:v>14600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FC9-40C1-871F-8BD2708A2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</a:t>
            </a:r>
            <a:r>
              <a:rPr lang="en-US" altLang="ja-JP" baseline="0"/>
              <a:t> 2, [M+3H]3+</a:t>
            </a:r>
            <a:endParaRPr lang="ja-JP" altLang="en-US"/>
          </a:p>
        </c:rich>
      </c:tx>
      <c:layout>
        <c:manualLayout>
          <c:xMode val="edge"/>
          <c:yMode val="edge"/>
          <c:x val="0.33422469883638128"/>
          <c:y val="1.6599283207821388E-2"/>
        </c:manualLayout>
      </c:layout>
      <c:overlay val="0"/>
      <c:spPr>
        <a:solidFill>
          <a:srgbClr val="FF00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{M+3H}3+'!$AV$73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{M+3H}3+'!$CK$73:$CU$73</c:f>
              <c:numCache>
                <c:formatCode>0.00</c:formatCode>
                <c:ptCount val="11"/>
                <c:pt idx="0">
                  <c:v>1270000</c:v>
                </c:pt>
                <c:pt idx="1">
                  <c:v>1440000</c:v>
                </c:pt>
                <c:pt idx="2">
                  <c:v>1390000</c:v>
                </c:pt>
                <c:pt idx="4">
                  <c:v>1960000</c:v>
                </c:pt>
                <c:pt idx="5">
                  <c:v>1000000</c:v>
                </c:pt>
                <c:pt idx="6">
                  <c:v>1100000</c:v>
                </c:pt>
                <c:pt idx="8">
                  <c:v>1130000</c:v>
                </c:pt>
                <c:pt idx="9">
                  <c:v>2190000</c:v>
                </c:pt>
                <c:pt idx="10">
                  <c:v>1160000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8-4661-8DED-E52233CCC773}"/>
            </c:ext>
          </c:extLst>
        </c:ser>
        <c:ser>
          <c:idx val="1"/>
          <c:order val="1"/>
          <c:tx>
            <c:strRef>
              <c:f>'results of 231111_Hpt {M+3H}3+'!$AV$74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{M+3H}3+'!$CK$74:$CU$74</c:f>
              <c:numCache>
                <c:formatCode>0.00</c:formatCode>
                <c:ptCount val="11"/>
                <c:pt idx="0">
                  <c:v>34200</c:v>
                </c:pt>
                <c:pt idx="1">
                  <c:v>52600</c:v>
                </c:pt>
                <c:pt idx="2">
                  <c:v>31400</c:v>
                </c:pt>
                <c:pt idx="4">
                  <c:v>174000</c:v>
                </c:pt>
                <c:pt idx="5">
                  <c:v>117000</c:v>
                </c:pt>
                <c:pt idx="6">
                  <c:v>107000</c:v>
                </c:pt>
                <c:pt idx="8">
                  <c:v>187000</c:v>
                </c:pt>
                <c:pt idx="9">
                  <c:v>244000</c:v>
                </c:pt>
                <c:pt idx="10">
                  <c:v>208000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98-4661-8DED-E52233CCC773}"/>
            </c:ext>
          </c:extLst>
        </c:ser>
        <c:ser>
          <c:idx val="2"/>
          <c:order val="2"/>
          <c:tx>
            <c:strRef>
              <c:f>'results of 231111_Hpt {M+3H}3+'!$AV$75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{M+3H}3+'!$CK$75:$CU$75</c:f>
              <c:numCache>
                <c:formatCode>0.00</c:formatCode>
                <c:ptCount val="11"/>
                <c:pt idx="0">
                  <c:v>916000</c:v>
                </c:pt>
                <c:pt idx="1">
                  <c:v>1110000</c:v>
                </c:pt>
                <c:pt idx="2">
                  <c:v>1300000</c:v>
                </c:pt>
                <c:pt idx="4">
                  <c:v>1460000</c:v>
                </c:pt>
                <c:pt idx="5">
                  <c:v>695000</c:v>
                </c:pt>
                <c:pt idx="6">
                  <c:v>726000</c:v>
                </c:pt>
                <c:pt idx="8">
                  <c:v>401000</c:v>
                </c:pt>
                <c:pt idx="9">
                  <c:v>873000</c:v>
                </c:pt>
                <c:pt idx="10">
                  <c:v>602000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98-4661-8DED-E52233CCC773}"/>
            </c:ext>
          </c:extLst>
        </c:ser>
        <c:ser>
          <c:idx val="3"/>
          <c:order val="3"/>
          <c:tx>
            <c:strRef>
              <c:f>'results of 231111_Hpt {M+3H}3+'!$AV$76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{M+3H}3+'!$CK$76:$CU$76</c:f>
              <c:numCache>
                <c:formatCode>0.00</c:formatCode>
                <c:ptCount val="11"/>
                <c:pt idx="0">
                  <c:v>117000</c:v>
                </c:pt>
                <c:pt idx="1">
                  <c:v>198000</c:v>
                </c:pt>
                <c:pt idx="2">
                  <c:v>117000</c:v>
                </c:pt>
                <c:pt idx="4">
                  <c:v>531000</c:v>
                </c:pt>
                <c:pt idx="5">
                  <c:v>611000</c:v>
                </c:pt>
                <c:pt idx="6">
                  <c:v>438000</c:v>
                </c:pt>
                <c:pt idx="8">
                  <c:v>468000</c:v>
                </c:pt>
                <c:pt idx="9">
                  <c:v>469000</c:v>
                </c:pt>
                <c:pt idx="10">
                  <c:v>686000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98-4661-8DED-E52233CCC773}"/>
            </c:ext>
          </c:extLst>
        </c:ser>
        <c:ser>
          <c:idx val="4"/>
          <c:order val="4"/>
          <c:tx>
            <c:strRef>
              <c:f>'results of 231111_Hpt {M+3H}3+'!$AV$77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{M+3H}3+'!$CK$77:$CU$77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40400</c:v>
                </c:pt>
                <c:pt idx="5">
                  <c:v>68800</c:v>
                </c:pt>
                <c:pt idx="6">
                  <c:v>44800</c:v>
                </c:pt>
                <c:pt idx="8">
                  <c:v>42500</c:v>
                </c:pt>
                <c:pt idx="9">
                  <c:v>31800</c:v>
                </c:pt>
                <c:pt idx="10">
                  <c:v>111000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98-4661-8DED-E52233CCC773}"/>
            </c:ext>
          </c:extLst>
        </c:ser>
        <c:ser>
          <c:idx val="5"/>
          <c:order val="5"/>
          <c:tx>
            <c:strRef>
              <c:f>'results of 231111_Hpt {M+3H}3+'!$AV$78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{M+3H}3+'!$CK$78:$CU$78</c:f>
              <c:numCache>
                <c:formatCode>0.00</c:formatCode>
                <c:ptCount val="11"/>
                <c:pt idx="0">
                  <c:v>83400</c:v>
                </c:pt>
                <c:pt idx="1">
                  <c:v>92800</c:v>
                </c:pt>
                <c:pt idx="2">
                  <c:v>96200</c:v>
                </c:pt>
                <c:pt idx="4">
                  <c:v>198000</c:v>
                </c:pt>
                <c:pt idx="5">
                  <c:v>148000</c:v>
                </c:pt>
                <c:pt idx="6">
                  <c:v>90500</c:v>
                </c:pt>
                <c:pt idx="8">
                  <c:v>38900</c:v>
                </c:pt>
                <c:pt idx="9">
                  <c:v>103000</c:v>
                </c:pt>
                <c:pt idx="10">
                  <c:v>148000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98-4661-8DED-E52233CCC773}"/>
            </c:ext>
          </c:extLst>
        </c:ser>
        <c:ser>
          <c:idx val="6"/>
          <c:order val="6"/>
          <c:tx>
            <c:strRef>
              <c:f>'results of 231111_Hpt {M+3H}3+'!$AV$79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{M+3H}3+'!$CK$79:$CU$79</c:f>
              <c:numCache>
                <c:formatCode>0.00</c:formatCode>
                <c:ptCount val="11"/>
                <c:pt idx="0">
                  <c:v>9900</c:v>
                </c:pt>
                <c:pt idx="1">
                  <c:v>14700</c:v>
                </c:pt>
                <c:pt idx="2">
                  <c:v>12200</c:v>
                </c:pt>
                <c:pt idx="4">
                  <c:v>74800</c:v>
                </c:pt>
                <c:pt idx="5">
                  <c:v>136000</c:v>
                </c:pt>
                <c:pt idx="6">
                  <c:v>61300</c:v>
                </c:pt>
                <c:pt idx="8">
                  <c:v>57800</c:v>
                </c:pt>
                <c:pt idx="9">
                  <c:v>93700</c:v>
                </c:pt>
                <c:pt idx="10">
                  <c:v>143000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98-4661-8DED-E52233CCC773}"/>
            </c:ext>
          </c:extLst>
        </c:ser>
        <c:ser>
          <c:idx val="7"/>
          <c:order val="7"/>
          <c:tx>
            <c:strRef>
              <c:f>'results of 231111_Hpt {M+3H}3+'!$AV$80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{M+3H}3+'!$CK$80:$CU$80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11300</c:v>
                </c:pt>
                <c:pt idx="5">
                  <c:v>31600</c:v>
                </c:pt>
                <c:pt idx="6">
                  <c:v>11900</c:v>
                </c:pt>
                <c:pt idx="8">
                  <c:v>11400</c:v>
                </c:pt>
                <c:pt idx="9">
                  <c:v>25500</c:v>
                </c:pt>
                <c:pt idx="10">
                  <c:v>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98-4661-8DED-E52233CCC773}"/>
            </c:ext>
          </c:extLst>
        </c:ser>
        <c:ser>
          <c:idx val="8"/>
          <c:order val="8"/>
          <c:tx>
            <c:strRef>
              <c:f>'results of 231111_Hpt {M+3H}3+'!$AV$81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{M+3H}3+'!$CK$81:$CU$81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4830</c:v>
                </c:pt>
                <c:pt idx="6">
                  <c:v>0</c:v>
                </c:pt>
                <c:pt idx="8">
                  <c:v>2920</c:v>
                </c:pt>
                <c:pt idx="9">
                  <c:v>0</c:v>
                </c:pt>
                <c:pt idx="10">
                  <c:v>6350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598-4661-8DED-E52233CCC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Site 1, [M+3H]3</a:t>
            </a:r>
            <a:r>
              <a:rPr lang="en-US" altLang="ja-JP" sz="1400" b="0" i="0" u="none" strike="noStrike" baseline="0">
                <a:effectLst/>
              </a:rPr>
              <a:t>+, Oxidation  (M)</a:t>
            </a:r>
            <a:endParaRPr lang="ja-JP" altLang="en-US"/>
          </a:p>
        </c:rich>
      </c:tx>
      <c:layout>
        <c:manualLayout>
          <c:xMode val="edge"/>
          <c:yMode val="edge"/>
          <c:x val="0.23767597232164164"/>
          <c:y val="1.4964761673219711E-2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'results of 231111_Hpt {M+3H}3+'!$AV$93</c:f>
              <c:strCache>
                <c:ptCount val="1"/>
                <c:pt idx="0">
                  <c:v>+2-0</c:v>
                </c:pt>
              </c:strCache>
            </c:strRef>
          </c:tx>
          <c:spPr>
            <a:solidFill>
              <a:srgbClr val="3333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{M+3H}3+'!$CK$93:$CU$93</c:f>
              <c:numCache>
                <c:formatCode>0.00</c:formatCode>
                <c:ptCount val="11"/>
                <c:pt idx="0">
                  <c:v>4190000</c:v>
                </c:pt>
                <c:pt idx="1">
                  <c:v>3960000</c:v>
                </c:pt>
                <c:pt idx="2">
                  <c:v>3640000</c:v>
                </c:pt>
                <c:pt idx="4">
                  <c:v>4540000</c:v>
                </c:pt>
                <c:pt idx="5">
                  <c:v>3370000</c:v>
                </c:pt>
                <c:pt idx="6">
                  <c:v>3930000</c:v>
                </c:pt>
                <c:pt idx="8">
                  <c:v>3430000</c:v>
                </c:pt>
                <c:pt idx="9">
                  <c:v>5420000</c:v>
                </c:pt>
                <c:pt idx="10">
                  <c:v>3940000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1-4D3A-BC71-B4CE49990C06}"/>
            </c:ext>
          </c:extLst>
        </c:ser>
        <c:ser>
          <c:idx val="1"/>
          <c:order val="1"/>
          <c:tx>
            <c:strRef>
              <c:f>'results of 231111_Hpt {M+3H}3+'!$AV$94</c:f>
              <c:strCache>
                <c:ptCount val="1"/>
                <c:pt idx="0">
                  <c:v>+2-F</c:v>
                </c:pt>
              </c:strCache>
            </c:strRef>
          </c:tx>
          <c:spPr>
            <a:solidFill>
              <a:srgbClr val="99CC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{M+3H}3+'!$CK$94:$CU$94</c:f>
              <c:numCache>
                <c:formatCode>0.00</c:formatCode>
                <c:ptCount val="11"/>
                <c:pt idx="0">
                  <c:v>106000</c:v>
                </c:pt>
                <c:pt idx="1">
                  <c:v>157000</c:v>
                </c:pt>
                <c:pt idx="2">
                  <c:v>133000</c:v>
                </c:pt>
                <c:pt idx="4">
                  <c:v>328000</c:v>
                </c:pt>
                <c:pt idx="5">
                  <c:v>376000</c:v>
                </c:pt>
                <c:pt idx="6">
                  <c:v>174000</c:v>
                </c:pt>
                <c:pt idx="8">
                  <c:v>260000</c:v>
                </c:pt>
                <c:pt idx="9">
                  <c:v>312000</c:v>
                </c:pt>
                <c:pt idx="10">
                  <c:v>396000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A1-4D3A-BC71-B4CE49990C06}"/>
            </c:ext>
          </c:extLst>
        </c:ser>
        <c:ser>
          <c:idx val="2"/>
          <c:order val="2"/>
          <c:tx>
            <c:strRef>
              <c:f>'results of 231111_Hpt {M+3H}3+'!$AV$95</c:f>
              <c:strCache>
                <c:ptCount val="1"/>
                <c:pt idx="0">
                  <c:v>+3-0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{M+3H}3+'!$CK$95:$CU$95</c:f>
              <c:numCache>
                <c:formatCode>0.00</c:formatCode>
                <c:ptCount val="11"/>
                <c:pt idx="0">
                  <c:v>788000</c:v>
                </c:pt>
                <c:pt idx="1">
                  <c:v>745000</c:v>
                </c:pt>
                <c:pt idx="2">
                  <c:v>826000</c:v>
                </c:pt>
                <c:pt idx="4">
                  <c:v>1170000</c:v>
                </c:pt>
                <c:pt idx="5">
                  <c:v>697000</c:v>
                </c:pt>
                <c:pt idx="6">
                  <c:v>639000</c:v>
                </c:pt>
                <c:pt idx="8">
                  <c:v>338000</c:v>
                </c:pt>
                <c:pt idx="9">
                  <c:v>694000</c:v>
                </c:pt>
                <c:pt idx="10">
                  <c:v>632000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A1-4D3A-BC71-B4CE49990C06}"/>
            </c:ext>
          </c:extLst>
        </c:ser>
        <c:ser>
          <c:idx val="3"/>
          <c:order val="3"/>
          <c:tx>
            <c:strRef>
              <c:f>'results of 231111_Hpt {M+3H}3+'!$AV$96</c:f>
              <c:strCache>
                <c:ptCount val="1"/>
                <c:pt idx="0">
                  <c:v>+3-F</c:v>
                </c:pt>
              </c:strCache>
            </c:strRef>
          </c:tx>
          <c:spPr>
            <a:solidFill>
              <a:srgbClr val="66FF66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{M+3H}3+'!$CK$96:$CU$96</c:f>
              <c:numCache>
                <c:formatCode>0.00</c:formatCode>
                <c:ptCount val="11"/>
                <c:pt idx="0">
                  <c:v>74500</c:v>
                </c:pt>
                <c:pt idx="1">
                  <c:v>95000</c:v>
                </c:pt>
                <c:pt idx="2">
                  <c:v>65000</c:v>
                </c:pt>
                <c:pt idx="4">
                  <c:v>380000</c:v>
                </c:pt>
                <c:pt idx="5">
                  <c:v>606000</c:v>
                </c:pt>
                <c:pt idx="6">
                  <c:v>227000</c:v>
                </c:pt>
                <c:pt idx="8">
                  <c:v>247000</c:v>
                </c:pt>
                <c:pt idx="9">
                  <c:v>410000</c:v>
                </c:pt>
                <c:pt idx="10">
                  <c:v>563000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A1-4D3A-BC71-B4CE49990C06}"/>
            </c:ext>
          </c:extLst>
        </c:ser>
        <c:ser>
          <c:idx val="4"/>
          <c:order val="4"/>
          <c:tx>
            <c:strRef>
              <c:f>'results of 231111_Hpt {M+3H}3+'!$AV$97</c:f>
              <c:strCache>
                <c:ptCount val="1"/>
                <c:pt idx="0">
                  <c:v>+3-FF</c:v>
                </c:pt>
              </c:strCache>
            </c:strRef>
          </c:tx>
          <c:spPr>
            <a:solidFill>
              <a:srgbClr val="CCFFCC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{M+3H}3+'!$CK$97:$CU$97</c:f>
              <c:numCache>
                <c:formatCode>0.00</c:formatCode>
                <c:ptCount val="11"/>
                <c:pt idx="0">
                  <c:v>2260</c:v>
                </c:pt>
                <c:pt idx="1">
                  <c:v>4490</c:v>
                </c:pt>
                <c:pt idx="2">
                  <c:v>4160</c:v>
                </c:pt>
                <c:pt idx="4">
                  <c:v>10000</c:v>
                </c:pt>
                <c:pt idx="5">
                  <c:v>46700</c:v>
                </c:pt>
                <c:pt idx="6">
                  <c:v>12100</c:v>
                </c:pt>
                <c:pt idx="8">
                  <c:v>11200</c:v>
                </c:pt>
                <c:pt idx="9">
                  <c:v>14100</c:v>
                </c:pt>
                <c:pt idx="10">
                  <c:v>37400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A1-4D3A-BC71-B4CE49990C06}"/>
            </c:ext>
          </c:extLst>
        </c:ser>
        <c:ser>
          <c:idx val="5"/>
          <c:order val="5"/>
          <c:tx>
            <c:strRef>
              <c:f>'results of 231111_Hpt {M+3H}3+'!$AV$98</c:f>
              <c:strCache>
                <c:ptCount val="1"/>
                <c:pt idx="0">
                  <c:v>+4-0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{M+3H}3+'!$CK$98:$CU$98</c:f>
              <c:numCache>
                <c:formatCode>0.00</c:formatCode>
                <c:ptCount val="11"/>
                <c:pt idx="0">
                  <c:v>22300</c:v>
                </c:pt>
                <c:pt idx="1">
                  <c:v>18900</c:v>
                </c:pt>
                <c:pt idx="2">
                  <c:v>16800</c:v>
                </c:pt>
                <c:pt idx="4">
                  <c:v>30400</c:v>
                </c:pt>
                <c:pt idx="5">
                  <c:v>39900</c:v>
                </c:pt>
                <c:pt idx="6">
                  <c:v>23600</c:v>
                </c:pt>
                <c:pt idx="8">
                  <c:v>5980</c:v>
                </c:pt>
                <c:pt idx="9">
                  <c:v>32400</c:v>
                </c:pt>
                <c:pt idx="10">
                  <c:v>18200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A1-4D3A-BC71-B4CE49990C06}"/>
            </c:ext>
          </c:extLst>
        </c:ser>
        <c:ser>
          <c:idx val="6"/>
          <c:order val="6"/>
          <c:tx>
            <c:strRef>
              <c:f>'results of 231111_Hpt {M+3H}3+'!$AV$99</c:f>
              <c:strCache>
                <c:ptCount val="1"/>
                <c:pt idx="0">
                  <c:v>+4-F</c:v>
                </c:pt>
              </c:strCache>
            </c:strRef>
          </c:tx>
          <c:spPr>
            <a:solidFill>
              <a:srgbClr val="FF7979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{M+3H}3+'!$CK$99:$CU$99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7350</c:v>
                </c:pt>
                <c:pt idx="5">
                  <c:v>27900</c:v>
                </c:pt>
                <c:pt idx="6">
                  <c:v>6820</c:v>
                </c:pt>
                <c:pt idx="8">
                  <c:v>6610</c:v>
                </c:pt>
                <c:pt idx="9">
                  <c:v>15100</c:v>
                </c:pt>
                <c:pt idx="10">
                  <c:v>25100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A1-4D3A-BC71-B4CE49990C06}"/>
            </c:ext>
          </c:extLst>
        </c:ser>
        <c:ser>
          <c:idx val="7"/>
          <c:order val="7"/>
          <c:tx>
            <c:strRef>
              <c:f>'results of 231111_Hpt {M+3H}3+'!$AV$100</c:f>
              <c:strCache>
                <c:ptCount val="1"/>
                <c:pt idx="0">
                  <c:v>+4-FF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{M+3H}3+'!$CK$100:$CU$100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A1-4D3A-BC71-B4CE49990C06}"/>
            </c:ext>
          </c:extLst>
        </c:ser>
        <c:ser>
          <c:idx val="8"/>
          <c:order val="8"/>
          <c:tx>
            <c:strRef>
              <c:f>'results of 231111_Hpt {M+3H}3+'!$AV$101</c:f>
              <c:strCache>
                <c:ptCount val="1"/>
                <c:pt idx="0">
                  <c:v>+4-FFF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'results of 231111_Hpt {M+3H}3+'!$CK$33:$CU$33</c:f>
              <c:strCache>
                <c:ptCount val="11"/>
                <c:pt idx="0">
                  <c:v>HC0-1</c:v>
                </c:pt>
                <c:pt idx="1">
                  <c:v>HC0-2</c:v>
                </c:pt>
                <c:pt idx="2">
                  <c:v>HC0-3</c:v>
                </c:pt>
                <c:pt idx="4">
                  <c:v>SG1-1</c:v>
                </c:pt>
                <c:pt idx="5">
                  <c:v>SG1-2</c:v>
                </c:pt>
                <c:pt idx="6">
                  <c:v>SG1-3</c:v>
                </c:pt>
                <c:pt idx="8">
                  <c:v>SG2-1</c:v>
                </c:pt>
                <c:pt idx="9">
                  <c:v>SG2-2</c:v>
                </c:pt>
                <c:pt idx="10">
                  <c:v>SG2-3</c:v>
                </c:pt>
              </c:strCache>
            </c:strRef>
          </c:cat>
          <c:val>
            <c:numRef>
              <c:f>'results of 231111_Hpt {M+3H}3+'!$CK$101:$CU$101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A1-4D3A-BC71-B4CE49990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34848"/>
        <c:axId val="1836169536"/>
      </c:barChart>
      <c:catAx>
        <c:axId val="16573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36169536"/>
        <c:crosses val="autoZero"/>
        <c:auto val="1"/>
        <c:lblAlgn val="ctr"/>
        <c:lblOffset val="100"/>
        <c:noMultiLvlLbl val="0"/>
      </c:catAx>
      <c:valAx>
        <c:axId val="183616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573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13" Type="http://schemas.openxmlformats.org/officeDocument/2006/relationships/chart" Target="../charts/chart33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12" Type="http://schemas.openxmlformats.org/officeDocument/2006/relationships/chart" Target="../charts/chart32.xml"/><Relationship Id="rId2" Type="http://schemas.openxmlformats.org/officeDocument/2006/relationships/chart" Target="../charts/chart22.xml"/><Relationship Id="rId16" Type="http://schemas.openxmlformats.org/officeDocument/2006/relationships/chart" Target="../charts/chart36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11" Type="http://schemas.openxmlformats.org/officeDocument/2006/relationships/chart" Target="../charts/chart31.xml"/><Relationship Id="rId5" Type="http://schemas.openxmlformats.org/officeDocument/2006/relationships/chart" Target="../charts/chart25.xml"/><Relationship Id="rId15" Type="http://schemas.openxmlformats.org/officeDocument/2006/relationships/chart" Target="../charts/chart3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Relationship Id="rId14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95728</xdr:colOff>
      <xdr:row>2</xdr:row>
      <xdr:rowOff>109538</xdr:rowOff>
    </xdr:from>
    <xdr:to>
      <xdr:col>14</xdr:col>
      <xdr:colOff>714375</xdr:colOff>
      <xdr:row>2</xdr:row>
      <xdr:rowOff>939687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C4B4353-0BCB-4651-B76F-12A6C24AE6A6}"/>
            </a:ext>
          </a:extLst>
        </xdr:cNvPr>
        <xdr:cNvGrpSpPr/>
      </xdr:nvGrpSpPr>
      <xdr:grpSpPr>
        <a:xfrm>
          <a:off x="13264041" y="490538"/>
          <a:ext cx="618647" cy="830149"/>
          <a:chOff x="8439989" y="1334950"/>
          <a:chExt cx="590537" cy="830149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57776F86-DFA3-C932-F992-81DF9C1B8D98}"/>
              </a:ext>
            </a:extLst>
          </xdr:cNvPr>
          <xdr:cNvCxnSpPr>
            <a:cxnSpLocks/>
            <a:stCxn id="19" idx="4"/>
          </xdr:cNvCxnSpPr>
        </xdr:nvCxnSpPr>
        <xdr:spPr>
          <a:xfrm>
            <a:off x="8701842" y="1862492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9B3B5DD2-AAC1-59B3-A519-D335DE7FB8C6}"/>
              </a:ext>
            </a:extLst>
          </xdr:cNvPr>
          <xdr:cNvSpPr/>
        </xdr:nvSpPr>
        <xdr:spPr>
          <a:xfrm>
            <a:off x="8444293" y="148071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" name="円/楕円 468">
            <a:extLst>
              <a:ext uri="{FF2B5EF4-FFF2-40B4-BE49-F238E27FC236}">
                <a16:creationId xmlns:a16="http://schemas.microsoft.com/office/drawing/2014/main" id="{A323BFB2-A373-8236-FAEA-43601034693E}"/>
              </a:ext>
            </a:extLst>
          </xdr:cNvPr>
          <xdr:cNvSpPr/>
        </xdr:nvSpPr>
        <xdr:spPr>
          <a:xfrm>
            <a:off x="8565159" y="163835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650633BE-CDF5-AF32-DF0A-2E002D8D99DB}"/>
              </a:ext>
            </a:extLst>
          </xdr:cNvPr>
          <xdr:cNvCxnSpPr>
            <a:cxnSpLocks/>
          </xdr:cNvCxnSpPr>
        </xdr:nvCxnSpPr>
        <xdr:spPr>
          <a:xfrm>
            <a:off x="8497554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FF76931-C369-0FCB-B275-0D9D36BE50CC}"/>
              </a:ext>
            </a:extLst>
          </xdr:cNvPr>
          <xdr:cNvSpPr/>
        </xdr:nvSpPr>
        <xdr:spPr>
          <a:xfrm>
            <a:off x="8576177" y="148286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1FA118E-92BD-72C6-61E9-5CCB50E3B07A}"/>
              </a:ext>
            </a:extLst>
          </xdr:cNvPr>
          <xdr:cNvSpPr/>
        </xdr:nvSpPr>
        <xdr:spPr>
          <a:xfrm>
            <a:off x="8709308" y="1481614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8B53758-B781-B354-94E2-94830DF68449}"/>
              </a:ext>
            </a:extLst>
          </xdr:cNvPr>
          <xdr:cNvSpPr/>
        </xdr:nvSpPr>
        <xdr:spPr>
          <a:xfrm>
            <a:off x="8846071" y="148071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9CF3D1F5-EE9E-E17B-9032-9301BA5AC8F2}"/>
              </a:ext>
            </a:extLst>
          </xdr:cNvPr>
          <xdr:cNvCxnSpPr>
            <a:cxnSpLocks/>
          </xdr:cNvCxnSpPr>
        </xdr:nvCxnSpPr>
        <xdr:spPr>
          <a:xfrm>
            <a:off x="8631248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CB41AF4B-E01C-7050-FE0A-EE3560F5BAE1}"/>
              </a:ext>
            </a:extLst>
          </xdr:cNvPr>
          <xdr:cNvCxnSpPr>
            <a:cxnSpLocks/>
          </xdr:cNvCxnSpPr>
        </xdr:nvCxnSpPr>
        <xdr:spPr>
          <a:xfrm>
            <a:off x="8763526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B7F861FB-193D-610B-977B-74106C3949D0}"/>
              </a:ext>
            </a:extLst>
          </xdr:cNvPr>
          <xdr:cNvCxnSpPr>
            <a:cxnSpLocks/>
          </xdr:cNvCxnSpPr>
        </xdr:nvCxnSpPr>
        <xdr:spPr>
          <a:xfrm>
            <a:off x="8898593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3" name="円/楕円 468">
            <a:extLst>
              <a:ext uri="{FF2B5EF4-FFF2-40B4-BE49-F238E27FC236}">
                <a16:creationId xmlns:a16="http://schemas.microsoft.com/office/drawing/2014/main" id="{21BD818A-F55F-C239-660B-E8275D699FE2}"/>
              </a:ext>
            </a:extLst>
          </xdr:cNvPr>
          <xdr:cNvSpPr/>
        </xdr:nvSpPr>
        <xdr:spPr>
          <a:xfrm>
            <a:off x="8439989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" name="円/楕円 468">
            <a:extLst>
              <a:ext uri="{FF2B5EF4-FFF2-40B4-BE49-F238E27FC236}">
                <a16:creationId xmlns:a16="http://schemas.microsoft.com/office/drawing/2014/main" id="{39D0B556-6859-F9E3-4D2D-50CAD623A800}"/>
              </a:ext>
            </a:extLst>
          </xdr:cNvPr>
          <xdr:cNvSpPr/>
        </xdr:nvSpPr>
        <xdr:spPr>
          <a:xfrm>
            <a:off x="8576177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" name="円/楕円 468">
            <a:extLst>
              <a:ext uri="{FF2B5EF4-FFF2-40B4-BE49-F238E27FC236}">
                <a16:creationId xmlns:a16="http://schemas.microsoft.com/office/drawing/2014/main" id="{7969BB8C-F3CC-E61A-6248-34DDB01E1030}"/>
              </a:ext>
            </a:extLst>
          </xdr:cNvPr>
          <xdr:cNvSpPr/>
        </xdr:nvSpPr>
        <xdr:spPr>
          <a:xfrm>
            <a:off x="8711118" y="133495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" name="円/楕円 468">
            <a:extLst>
              <a:ext uri="{FF2B5EF4-FFF2-40B4-BE49-F238E27FC236}">
                <a16:creationId xmlns:a16="http://schemas.microsoft.com/office/drawing/2014/main" id="{EB5987BC-E55B-CA7D-C23D-40F1B0727397}"/>
              </a:ext>
            </a:extLst>
          </xdr:cNvPr>
          <xdr:cNvSpPr/>
        </xdr:nvSpPr>
        <xdr:spPr>
          <a:xfrm>
            <a:off x="8839339" y="1337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6A9CCD53-2D72-35F1-08A8-F2CFD27651B3}"/>
              </a:ext>
            </a:extLst>
          </xdr:cNvPr>
          <xdr:cNvCxnSpPr>
            <a:cxnSpLocks/>
          </xdr:cNvCxnSpPr>
        </xdr:nvCxnSpPr>
        <xdr:spPr>
          <a:xfrm>
            <a:off x="8439989" y="1612936"/>
            <a:ext cx="528913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8" name="円/楕円 468">
            <a:extLst>
              <a:ext uri="{FF2B5EF4-FFF2-40B4-BE49-F238E27FC236}">
                <a16:creationId xmlns:a16="http://schemas.microsoft.com/office/drawing/2014/main" id="{98F4A7A2-D9FA-D545-9681-C34D86BF48FE}"/>
              </a:ext>
            </a:extLst>
          </xdr:cNvPr>
          <xdr:cNvSpPr/>
        </xdr:nvSpPr>
        <xdr:spPr>
          <a:xfrm>
            <a:off x="8743758" y="163621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9" name="円/楕円 468">
            <a:extLst>
              <a:ext uri="{FF2B5EF4-FFF2-40B4-BE49-F238E27FC236}">
                <a16:creationId xmlns:a16="http://schemas.microsoft.com/office/drawing/2014/main" id="{4F248E35-E7F1-C10A-B663-F9D563B113DD}"/>
              </a:ext>
            </a:extLst>
          </xdr:cNvPr>
          <xdr:cNvSpPr/>
        </xdr:nvSpPr>
        <xdr:spPr>
          <a:xfrm>
            <a:off x="8646770" y="1755717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20A3216-7291-B4E6-A3AD-EE9CE49CFF5C}"/>
              </a:ext>
            </a:extLst>
          </xdr:cNvPr>
          <xdr:cNvSpPr/>
        </xdr:nvSpPr>
        <xdr:spPr>
          <a:xfrm>
            <a:off x="8647251" y="188384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81FB62A-47D1-3640-DEEF-B08C7DFFB877}"/>
              </a:ext>
            </a:extLst>
          </xdr:cNvPr>
          <xdr:cNvSpPr/>
        </xdr:nvSpPr>
        <xdr:spPr>
          <a:xfrm>
            <a:off x="8651254" y="20096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0AAA1A9E-5153-3FDC-3723-65E5863C81E9}"/>
              </a:ext>
            </a:extLst>
          </xdr:cNvPr>
          <xdr:cNvCxnSpPr>
            <a:cxnSpLocks/>
            <a:endCxn id="19" idx="1"/>
          </xdr:cNvCxnSpPr>
        </xdr:nvCxnSpPr>
        <xdr:spPr>
          <a:xfrm>
            <a:off x="8626862" y="1742990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B1BA953A-05A5-83C6-8B4F-A2267FD6BFA7}"/>
              </a:ext>
            </a:extLst>
          </xdr:cNvPr>
          <xdr:cNvCxnSpPr>
            <a:cxnSpLocks/>
            <a:stCxn id="18" idx="4"/>
          </xdr:cNvCxnSpPr>
        </xdr:nvCxnSpPr>
        <xdr:spPr>
          <a:xfrm flipH="1">
            <a:off x="8743758" y="1742990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24" name="テキスト ボックス 55">
            <a:extLst>
              <a:ext uri="{FF2B5EF4-FFF2-40B4-BE49-F238E27FC236}">
                <a16:creationId xmlns:a16="http://schemas.microsoft.com/office/drawing/2014/main" id="{36FC0B96-065D-7F6E-DC1F-0E24C081F390}"/>
              </a:ext>
            </a:extLst>
          </xdr:cNvPr>
          <xdr:cNvSpPr txBox="1"/>
        </xdr:nvSpPr>
        <xdr:spPr>
          <a:xfrm>
            <a:off x="8715266" y="1827250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25" name="二等辺三角形 24">
            <a:extLst>
              <a:ext uri="{FF2B5EF4-FFF2-40B4-BE49-F238E27FC236}">
                <a16:creationId xmlns:a16="http://schemas.microsoft.com/office/drawing/2014/main" id="{EDFCFE53-C7E0-B330-547A-940D502F9EC2}"/>
              </a:ext>
            </a:extLst>
          </xdr:cNvPr>
          <xdr:cNvSpPr/>
        </xdr:nvSpPr>
        <xdr:spPr>
          <a:xfrm rot="5400000">
            <a:off x="8897707" y="1891758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15</xdr:col>
      <xdr:colOff>24927</xdr:colOff>
      <xdr:row>2</xdr:row>
      <xdr:rowOff>117213</xdr:rowOff>
    </xdr:from>
    <xdr:to>
      <xdr:col>15</xdr:col>
      <xdr:colOff>624454</xdr:colOff>
      <xdr:row>2</xdr:row>
      <xdr:rowOff>964879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A940AD29-3909-4473-8034-3248F3C8433A}"/>
            </a:ext>
          </a:extLst>
        </xdr:cNvPr>
        <xdr:cNvGrpSpPr/>
      </xdr:nvGrpSpPr>
      <xdr:grpSpPr>
        <a:xfrm>
          <a:off x="14002865" y="498213"/>
          <a:ext cx="599527" cy="847666"/>
          <a:chOff x="8439989" y="1334950"/>
          <a:chExt cx="599527" cy="847666"/>
        </a:xfrm>
      </xdr:grpSpPr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11FB93B7-41B0-D6B9-FDC1-411C2DE6B30A}"/>
              </a:ext>
            </a:extLst>
          </xdr:cNvPr>
          <xdr:cNvCxnSpPr>
            <a:cxnSpLocks/>
            <a:stCxn id="43" idx="4"/>
          </xdr:cNvCxnSpPr>
        </xdr:nvCxnSpPr>
        <xdr:spPr>
          <a:xfrm>
            <a:off x="8701842" y="1862492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6E9EE89-1AB4-E7E4-F687-B3AB3C56EBA5}"/>
              </a:ext>
            </a:extLst>
          </xdr:cNvPr>
          <xdr:cNvSpPr/>
        </xdr:nvSpPr>
        <xdr:spPr>
          <a:xfrm>
            <a:off x="8444293" y="148071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9" name="円/楕円 468">
            <a:extLst>
              <a:ext uri="{FF2B5EF4-FFF2-40B4-BE49-F238E27FC236}">
                <a16:creationId xmlns:a16="http://schemas.microsoft.com/office/drawing/2014/main" id="{D6E0F274-0A75-32CB-BA0E-28ED0E7FB34A}"/>
              </a:ext>
            </a:extLst>
          </xdr:cNvPr>
          <xdr:cNvSpPr/>
        </xdr:nvSpPr>
        <xdr:spPr>
          <a:xfrm>
            <a:off x="8565159" y="163835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C38ACA78-5486-2E48-9146-9257BC9D4F51}"/>
              </a:ext>
            </a:extLst>
          </xdr:cNvPr>
          <xdr:cNvCxnSpPr>
            <a:cxnSpLocks/>
          </xdr:cNvCxnSpPr>
        </xdr:nvCxnSpPr>
        <xdr:spPr>
          <a:xfrm>
            <a:off x="8497554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4A46E15-8515-0849-5061-253AEB5F3A95}"/>
              </a:ext>
            </a:extLst>
          </xdr:cNvPr>
          <xdr:cNvSpPr/>
        </xdr:nvSpPr>
        <xdr:spPr>
          <a:xfrm>
            <a:off x="8576177" y="148286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F0A2965-36A4-99FC-5605-446894E2EB2C}"/>
              </a:ext>
            </a:extLst>
          </xdr:cNvPr>
          <xdr:cNvSpPr/>
        </xdr:nvSpPr>
        <xdr:spPr>
          <a:xfrm>
            <a:off x="8709308" y="1481614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B5FE093-495A-81A8-C3E5-05E5B9BB5FE8}"/>
              </a:ext>
            </a:extLst>
          </xdr:cNvPr>
          <xdr:cNvSpPr/>
        </xdr:nvSpPr>
        <xdr:spPr>
          <a:xfrm>
            <a:off x="8846071" y="148071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524DD78-DC50-9E72-3790-30AB3889D006}"/>
              </a:ext>
            </a:extLst>
          </xdr:cNvPr>
          <xdr:cNvCxnSpPr>
            <a:cxnSpLocks/>
          </xdr:cNvCxnSpPr>
        </xdr:nvCxnSpPr>
        <xdr:spPr>
          <a:xfrm>
            <a:off x="8631248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C1A2801E-C535-49B7-11EF-E04C223C1E8D}"/>
              </a:ext>
            </a:extLst>
          </xdr:cNvPr>
          <xdr:cNvCxnSpPr>
            <a:cxnSpLocks/>
          </xdr:cNvCxnSpPr>
        </xdr:nvCxnSpPr>
        <xdr:spPr>
          <a:xfrm>
            <a:off x="8763526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F8A06175-EEDB-C325-C98A-78FACF2A186A}"/>
              </a:ext>
            </a:extLst>
          </xdr:cNvPr>
          <xdr:cNvCxnSpPr>
            <a:cxnSpLocks/>
          </xdr:cNvCxnSpPr>
        </xdr:nvCxnSpPr>
        <xdr:spPr>
          <a:xfrm>
            <a:off x="8898593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37" name="円/楕円 468">
            <a:extLst>
              <a:ext uri="{FF2B5EF4-FFF2-40B4-BE49-F238E27FC236}">
                <a16:creationId xmlns:a16="http://schemas.microsoft.com/office/drawing/2014/main" id="{3CAB8278-6CD9-2E11-C8FA-463530A14C6D}"/>
              </a:ext>
            </a:extLst>
          </xdr:cNvPr>
          <xdr:cNvSpPr/>
        </xdr:nvSpPr>
        <xdr:spPr>
          <a:xfrm>
            <a:off x="8439989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8" name="円/楕円 468">
            <a:extLst>
              <a:ext uri="{FF2B5EF4-FFF2-40B4-BE49-F238E27FC236}">
                <a16:creationId xmlns:a16="http://schemas.microsoft.com/office/drawing/2014/main" id="{E9E8AC8A-A42C-73EF-3EDF-F2116348FFEB}"/>
              </a:ext>
            </a:extLst>
          </xdr:cNvPr>
          <xdr:cNvSpPr/>
        </xdr:nvSpPr>
        <xdr:spPr>
          <a:xfrm>
            <a:off x="8576177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9" name="円/楕円 468">
            <a:extLst>
              <a:ext uri="{FF2B5EF4-FFF2-40B4-BE49-F238E27FC236}">
                <a16:creationId xmlns:a16="http://schemas.microsoft.com/office/drawing/2014/main" id="{7D7ADB91-FD19-F597-96B1-36C3FE7598F2}"/>
              </a:ext>
            </a:extLst>
          </xdr:cNvPr>
          <xdr:cNvSpPr/>
        </xdr:nvSpPr>
        <xdr:spPr>
          <a:xfrm>
            <a:off x="8711118" y="133495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0" name="円/楕円 468">
            <a:extLst>
              <a:ext uri="{FF2B5EF4-FFF2-40B4-BE49-F238E27FC236}">
                <a16:creationId xmlns:a16="http://schemas.microsoft.com/office/drawing/2014/main" id="{A48FA3DB-4271-A264-0CC5-5E56ABCDF7F7}"/>
              </a:ext>
            </a:extLst>
          </xdr:cNvPr>
          <xdr:cNvSpPr/>
        </xdr:nvSpPr>
        <xdr:spPr>
          <a:xfrm>
            <a:off x="8839339" y="1337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35278BBD-A923-0791-1D28-F855EF39E396}"/>
              </a:ext>
            </a:extLst>
          </xdr:cNvPr>
          <xdr:cNvCxnSpPr>
            <a:cxnSpLocks/>
          </xdr:cNvCxnSpPr>
        </xdr:nvCxnSpPr>
        <xdr:spPr>
          <a:xfrm>
            <a:off x="8439989" y="1612936"/>
            <a:ext cx="528913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42" name="円/楕円 468">
            <a:extLst>
              <a:ext uri="{FF2B5EF4-FFF2-40B4-BE49-F238E27FC236}">
                <a16:creationId xmlns:a16="http://schemas.microsoft.com/office/drawing/2014/main" id="{6D55F78B-E2E9-7D9A-2E51-E94DE8D009F8}"/>
              </a:ext>
            </a:extLst>
          </xdr:cNvPr>
          <xdr:cNvSpPr/>
        </xdr:nvSpPr>
        <xdr:spPr>
          <a:xfrm>
            <a:off x="8743758" y="163621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3" name="円/楕円 468">
            <a:extLst>
              <a:ext uri="{FF2B5EF4-FFF2-40B4-BE49-F238E27FC236}">
                <a16:creationId xmlns:a16="http://schemas.microsoft.com/office/drawing/2014/main" id="{3C3FAC24-B61F-A82B-F6E4-E4DB48CBCA20}"/>
              </a:ext>
            </a:extLst>
          </xdr:cNvPr>
          <xdr:cNvSpPr/>
        </xdr:nvSpPr>
        <xdr:spPr>
          <a:xfrm>
            <a:off x="8646770" y="1755717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1FBFDDA-CC61-EC91-A5B2-E5187AE62913}"/>
              </a:ext>
            </a:extLst>
          </xdr:cNvPr>
          <xdr:cNvSpPr/>
        </xdr:nvSpPr>
        <xdr:spPr>
          <a:xfrm>
            <a:off x="8647251" y="188384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D7B5CC4-4CC0-39AE-A31E-B8EFDB7221EF}"/>
              </a:ext>
            </a:extLst>
          </xdr:cNvPr>
          <xdr:cNvSpPr/>
        </xdr:nvSpPr>
        <xdr:spPr>
          <a:xfrm>
            <a:off x="8651254" y="20096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37A2D51E-21A3-39BA-37A0-2CC7823F1747}"/>
              </a:ext>
            </a:extLst>
          </xdr:cNvPr>
          <xdr:cNvCxnSpPr>
            <a:cxnSpLocks/>
            <a:endCxn id="43" idx="1"/>
          </xdr:cNvCxnSpPr>
        </xdr:nvCxnSpPr>
        <xdr:spPr>
          <a:xfrm>
            <a:off x="8626862" y="1742990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44CB236E-0B4D-FDAA-8A6D-A95EC8340E10}"/>
              </a:ext>
            </a:extLst>
          </xdr:cNvPr>
          <xdr:cNvCxnSpPr>
            <a:cxnSpLocks/>
            <a:stCxn id="42" idx="4"/>
          </xdr:cNvCxnSpPr>
        </xdr:nvCxnSpPr>
        <xdr:spPr>
          <a:xfrm flipH="1">
            <a:off x="8743758" y="1742990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48" name="テキスト ボックス 87">
            <a:extLst>
              <a:ext uri="{FF2B5EF4-FFF2-40B4-BE49-F238E27FC236}">
                <a16:creationId xmlns:a16="http://schemas.microsoft.com/office/drawing/2014/main" id="{0A3EADE1-D602-4AAF-5937-F3F240DCC6F8}"/>
              </a:ext>
            </a:extLst>
          </xdr:cNvPr>
          <xdr:cNvSpPr txBox="1"/>
        </xdr:nvSpPr>
        <xdr:spPr>
          <a:xfrm>
            <a:off x="8721080" y="1712238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49" name="テキスト ボックス 88">
            <a:extLst>
              <a:ext uri="{FF2B5EF4-FFF2-40B4-BE49-F238E27FC236}">
                <a16:creationId xmlns:a16="http://schemas.microsoft.com/office/drawing/2014/main" id="{FBCAA077-A1E9-07C4-A1CA-8FC21CB5DD1E}"/>
              </a:ext>
            </a:extLst>
          </xdr:cNvPr>
          <xdr:cNvSpPr txBox="1"/>
        </xdr:nvSpPr>
        <xdr:spPr>
          <a:xfrm>
            <a:off x="8721080" y="1928700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50" name="二等辺三角形 49">
            <a:extLst>
              <a:ext uri="{FF2B5EF4-FFF2-40B4-BE49-F238E27FC236}">
                <a16:creationId xmlns:a16="http://schemas.microsoft.com/office/drawing/2014/main" id="{63F3EC96-DA65-B494-974D-510A0BC40D3D}"/>
              </a:ext>
            </a:extLst>
          </xdr:cNvPr>
          <xdr:cNvSpPr/>
        </xdr:nvSpPr>
        <xdr:spPr>
          <a:xfrm rot="5400000">
            <a:off x="8902333" y="1782806"/>
            <a:ext cx="141022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51" name="二等辺三角形 50">
            <a:extLst>
              <a:ext uri="{FF2B5EF4-FFF2-40B4-BE49-F238E27FC236}">
                <a16:creationId xmlns:a16="http://schemas.microsoft.com/office/drawing/2014/main" id="{09577C10-35C7-BD2C-E289-DF2472143974}"/>
              </a:ext>
            </a:extLst>
          </xdr:cNvPr>
          <xdr:cNvSpPr/>
        </xdr:nvSpPr>
        <xdr:spPr>
          <a:xfrm rot="5400000">
            <a:off x="8906697" y="1999251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13</xdr:col>
      <xdr:colOff>125551</xdr:colOff>
      <xdr:row>2</xdr:row>
      <xdr:rowOff>121251</xdr:rowOff>
    </xdr:from>
    <xdr:to>
      <xdr:col>13</xdr:col>
      <xdr:colOff>654464</xdr:colOff>
      <xdr:row>2</xdr:row>
      <xdr:rowOff>951400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FC73242D-B9EA-4E5C-8B06-9F78370292A1}"/>
            </a:ext>
          </a:extLst>
        </xdr:cNvPr>
        <xdr:cNvGrpSpPr/>
      </xdr:nvGrpSpPr>
      <xdr:grpSpPr>
        <a:xfrm>
          <a:off x="12484239" y="502251"/>
          <a:ext cx="528913" cy="830149"/>
          <a:chOff x="8439989" y="1334950"/>
          <a:chExt cx="528913" cy="830149"/>
        </a:xfrm>
      </xdr:grpSpPr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2CC06545-EDEA-12FB-3425-A7BBE7206CDF}"/>
              </a:ext>
            </a:extLst>
          </xdr:cNvPr>
          <xdr:cNvCxnSpPr>
            <a:cxnSpLocks/>
            <a:stCxn id="69" idx="4"/>
          </xdr:cNvCxnSpPr>
        </xdr:nvCxnSpPr>
        <xdr:spPr>
          <a:xfrm>
            <a:off x="8701842" y="1862492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A84048CC-D8E9-3214-5763-BE5187F2FF8E}"/>
              </a:ext>
            </a:extLst>
          </xdr:cNvPr>
          <xdr:cNvSpPr/>
        </xdr:nvSpPr>
        <xdr:spPr>
          <a:xfrm>
            <a:off x="8444293" y="148071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5" name="円/楕円 468">
            <a:extLst>
              <a:ext uri="{FF2B5EF4-FFF2-40B4-BE49-F238E27FC236}">
                <a16:creationId xmlns:a16="http://schemas.microsoft.com/office/drawing/2014/main" id="{FCDC4F2E-CCF4-22C4-EC8A-C1A30087BF24}"/>
              </a:ext>
            </a:extLst>
          </xdr:cNvPr>
          <xdr:cNvSpPr/>
        </xdr:nvSpPr>
        <xdr:spPr>
          <a:xfrm>
            <a:off x="8565159" y="163835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F08DCB07-7AC7-BA41-C5B4-E74589148CA1}"/>
              </a:ext>
            </a:extLst>
          </xdr:cNvPr>
          <xdr:cNvCxnSpPr>
            <a:cxnSpLocks/>
          </xdr:cNvCxnSpPr>
        </xdr:nvCxnSpPr>
        <xdr:spPr>
          <a:xfrm>
            <a:off x="8497554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7FE17EB-08BC-B909-B751-D84050D99456}"/>
              </a:ext>
            </a:extLst>
          </xdr:cNvPr>
          <xdr:cNvSpPr/>
        </xdr:nvSpPr>
        <xdr:spPr>
          <a:xfrm>
            <a:off x="8576177" y="148286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F87FEF27-8ECB-344E-1BFB-E94C0AB40B46}"/>
              </a:ext>
            </a:extLst>
          </xdr:cNvPr>
          <xdr:cNvSpPr/>
        </xdr:nvSpPr>
        <xdr:spPr>
          <a:xfrm>
            <a:off x="8709308" y="1481614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704F5B9-32D0-FA16-F9C9-80DDEAB36D6B}"/>
              </a:ext>
            </a:extLst>
          </xdr:cNvPr>
          <xdr:cNvSpPr/>
        </xdr:nvSpPr>
        <xdr:spPr>
          <a:xfrm>
            <a:off x="8846071" y="148071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60" name="直線コネクタ 59">
            <a:extLst>
              <a:ext uri="{FF2B5EF4-FFF2-40B4-BE49-F238E27FC236}">
                <a16:creationId xmlns:a16="http://schemas.microsoft.com/office/drawing/2014/main" id="{FF092074-D75C-BF2F-15E7-250FB8764723}"/>
              </a:ext>
            </a:extLst>
          </xdr:cNvPr>
          <xdr:cNvCxnSpPr>
            <a:cxnSpLocks/>
          </xdr:cNvCxnSpPr>
        </xdr:nvCxnSpPr>
        <xdr:spPr>
          <a:xfrm>
            <a:off x="8631248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8489CE41-ACA8-98AA-E6D9-BE57A133783B}"/>
              </a:ext>
            </a:extLst>
          </xdr:cNvPr>
          <xdr:cNvCxnSpPr>
            <a:cxnSpLocks/>
          </xdr:cNvCxnSpPr>
        </xdr:nvCxnSpPr>
        <xdr:spPr>
          <a:xfrm>
            <a:off x="8763526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22FE0855-EDF7-F191-AD3A-7473E382D461}"/>
              </a:ext>
            </a:extLst>
          </xdr:cNvPr>
          <xdr:cNvCxnSpPr>
            <a:cxnSpLocks/>
          </xdr:cNvCxnSpPr>
        </xdr:nvCxnSpPr>
        <xdr:spPr>
          <a:xfrm>
            <a:off x="8898593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63" name="円/楕円 468">
            <a:extLst>
              <a:ext uri="{FF2B5EF4-FFF2-40B4-BE49-F238E27FC236}">
                <a16:creationId xmlns:a16="http://schemas.microsoft.com/office/drawing/2014/main" id="{FE6CE39E-5B12-31D7-DB14-CE827EA83A2E}"/>
              </a:ext>
            </a:extLst>
          </xdr:cNvPr>
          <xdr:cNvSpPr/>
        </xdr:nvSpPr>
        <xdr:spPr>
          <a:xfrm>
            <a:off x="8439989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4" name="円/楕円 468">
            <a:extLst>
              <a:ext uri="{FF2B5EF4-FFF2-40B4-BE49-F238E27FC236}">
                <a16:creationId xmlns:a16="http://schemas.microsoft.com/office/drawing/2014/main" id="{376B62FE-EAD6-D1DD-F651-2C0A3CED1437}"/>
              </a:ext>
            </a:extLst>
          </xdr:cNvPr>
          <xdr:cNvSpPr/>
        </xdr:nvSpPr>
        <xdr:spPr>
          <a:xfrm>
            <a:off x="8576177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5" name="円/楕円 468">
            <a:extLst>
              <a:ext uri="{FF2B5EF4-FFF2-40B4-BE49-F238E27FC236}">
                <a16:creationId xmlns:a16="http://schemas.microsoft.com/office/drawing/2014/main" id="{1769C210-1678-4D50-F6D2-8EB646ED3A08}"/>
              </a:ext>
            </a:extLst>
          </xdr:cNvPr>
          <xdr:cNvSpPr/>
        </xdr:nvSpPr>
        <xdr:spPr>
          <a:xfrm>
            <a:off x="8711118" y="133495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6" name="円/楕円 468">
            <a:extLst>
              <a:ext uri="{FF2B5EF4-FFF2-40B4-BE49-F238E27FC236}">
                <a16:creationId xmlns:a16="http://schemas.microsoft.com/office/drawing/2014/main" id="{C05BF96A-368E-C818-BA5E-CA78F5425321}"/>
              </a:ext>
            </a:extLst>
          </xdr:cNvPr>
          <xdr:cNvSpPr/>
        </xdr:nvSpPr>
        <xdr:spPr>
          <a:xfrm>
            <a:off x="8839339" y="1337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67" name="直線コネクタ 66">
            <a:extLst>
              <a:ext uri="{FF2B5EF4-FFF2-40B4-BE49-F238E27FC236}">
                <a16:creationId xmlns:a16="http://schemas.microsoft.com/office/drawing/2014/main" id="{D54AB77E-621F-A1DA-6120-43D8178551BD}"/>
              </a:ext>
            </a:extLst>
          </xdr:cNvPr>
          <xdr:cNvCxnSpPr>
            <a:cxnSpLocks/>
          </xdr:cNvCxnSpPr>
        </xdr:nvCxnSpPr>
        <xdr:spPr>
          <a:xfrm>
            <a:off x="8439989" y="1612936"/>
            <a:ext cx="528913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68" name="円/楕円 468">
            <a:extLst>
              <a:ext uri="{FF2B5EF4-FFF2-40B4-BE49-F238E27FC236}">
                <a16:creationId xmlns:a16="http://schemas.microsoft.com/office/drawing/2014/main" id="{CD120DD7-40E5-1AD3-FE02-400A79CCD335}"/>
              </a:ext>
            </a:extLst>
          </xdr:cNvPr>
          <xdr:cNvSpPr/>
        </xdr:nvSpPr>
        <xdr:spPr>
          <a:xfrm>
            <a:off x="8743758" y="163621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9" name="円/楕円 468">
            <a:extLst>
              <a:ext uri="{FF2B5EF4-FFF2-40B4-BE49-F238E27FC236}">
                <a16:creationId xmlns:a16="http://schemas.microsoft.com/office/drawing/2014/main" id="{DD8BDC53-8757-4AEE-AB39-852E9AB6F33F}"/>
              </a:ext>
            </a:extLst>
          </xdr:cNvPr>
          <xdr:cNvSpPr/>
        </xdr:nvSpPr>
        <xdr:spPr>
          <a:xfrm>
            <a:off x="8646770" y="1755717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E77EA4C3-C762-24CF-59AA-7194A73EB476}"/>
              </a:ext>
            </a:extLst>
          </xdr:cNvPr>
          <xdr:cNvSpPr/>
        </xdr:nvSpPr>
        <xdr:spPr>
          <a:xfrm>
            <a:off x="8647251" y="188384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3EFDC877-C65A-1E98-331D-D9740CCB29D4}"/>
              </a:ext>
            </a:extLst>
          </xdr:cNvPr>
          <xdr:cNvSpPr/>
        </xdr:nvSpPr>
        <xdr:spPr>
          <a:xfrm>
            <a:off x="8651254" y="20096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72" name="直線コネクタ 71">
            <a:extLst>
              <a:ext uri="{FF2B5EF4-FFF2-40B4-BE49-F238E27FC236}">
                <a16:creationId xmlns:a16="http://schemas.microsoft.com/office/drawing/2014/main" id="{D4D0188C-3EE1-C47C-F07E-9DEFF0D8C979}"/>
              </a:ext>
            </a:extLst>
          </xdr:cNvPr>
          <xdr:cNvCxnSpPr>
            <a:cxnSpLocks/>
            <a:endCxn id="69" idx="1"/>
          </xdr:cNvCxnSpPr>
        </xdr:nvCxnSpPr>
        <xdr:spPr>
          <a:xfrm>
            <a:off x="8626862" y="1742990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1DA62AE3-CCF3-92DC-FCE6-A57759A2B060}"/>
              </a:ext>
            </a:extLst>
          </xdr:cNvPr>
          <xdr:cNvCxnSpPr>
            <a:cxnSpLocks/>
            <a:stCxn id="68" idx="4"/>
          </xdr:cNvCxnSpPr>
        </xdr:nvCxnSpPr>
        <xdr:spPr>
          <a:xfrm flipH="1">
            <a:off x="8743758" y="1742990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12</xdr:col>
      <xdr:colOff>144064</xdr:colOff>
      <xdr:row>2</xdr:row>
      <xdr:rowOff>109537</xdr:rowOff>
    </xdr:from>
    <xdr:to>
      <xdr:col>12</xdr:col>
      <xdr:colOff>666226</xdr:colOff>
      <xdr:row>2</xdr:row>
      <xdr:rowOff>962782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AB1B0892-B45B-4516-BA0A-6C00BAD8E462}"/>
            </a:ext>
          </a:extLst>
        </xdr:cNvPr>
        <xdr:cNvGrpSpPr/>
      </xdr:nvGrpSpPr>
      <xdr:grpSpPr>
        <a:xfrm>
          <a:off x="11693127" y="490537"/>
          <a:ext cx="522162" cy="853245"/>
          <a:chOff x="7672446" y="1109442"/>
          <a:chExt cx="522162" cy="853245"/>
        </a:xfrm>
      </xdr:grpSpPr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0CA74C01-D092-1A06-074E-D1A3AF4CA41A}"/>
              </a:ext>
            </a:extLst>
          </xdr:cNvPr>
          <xdr:cNvCxnSpPr>
            <a:cxnSpLocks/>
            <a:stCxn id="88" idx="4"/>
          </xdr:cNvCxnSpPr>
        </xdr:nvCxnSpPr>
        <xdr:spPr>
          <a:xfrm>
            <a:off x="7856934" y="1642563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6955A2AD-52E6-2D66-38BC-3C6363E1B1CF}"/>
              </a:ext>
            </a:extLst>
          </xdr:cNvPr>
          <xdr:cNvSpPr/>
        </xdr:nvSpPr>
        <xdr:spPr>
          <a:xfrm>
            <a:off x="7676750" y="125521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77" name="円/楕円 468">
            <a:extLst>
              <a:ext uri="{FF2B5EF4-FFF2-40B4-BE49-F238E27FC236}">
                <a16:creationId xmlns:a16="http://schemas.microsoft.com/office/drawing/2014/main" id="{1C953A76-DE1B-B830-BA87-2AB871B524C5}"/>
              </a:ext>
            </a:extLst>
          </xdr:cNvPr>
          <xdr:cNvSpPr/>
        </xdr:nvSpPr>
        <xdr:spPr>
          <a:xfrm>
            <a:off x="7720251" y="1418429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1DFD5B1D-852C-8F3C-82CD-B10DF9FC804B}"/>
              </a:ext>
            </a:extLst>
          </xdr:cNvPr>
          <xdr:cNvCxnSpPr>
            <a:cxnSpLocks/>
          </xdr:cNvCxnSpPr>
        </xdr:nvCxnSpPr>
        <xdr:spPr>
          <a:xfrm>
            <a:off x="7730011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DD3C74D7-4B11-23ED-4CE6-69370FF7C417}"/>
              </a:ext>
            </a:extLst>
          </xdr:cNvPr>
          <xdr:cNvSpPr/>
        </xdr:nvSpPr>
        <xdr:spPr>
          <a:xfrm>
            <a:off x="7808634" y="125735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60B6C86-FE60-9C37-70E5-1D15691C9E41}"/>
              </a:ext>
            </a:extLst>
          </xdr:cNvPr>
          <xdr:cNvSpPr/>
        </xdr:nvSpPr>
        <xdr:spPr>
          <a:xfrm>
            <a:off x="7941765" y="125610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81" name="直線コネクタ 80">
            <a:extLst>
              <a:ext uri="{FF2B5EF4-FFF2-40B4-BE49-F238E27FC236}">
                <a16:creationId xmlns:a16="http://schemas.microsoft.com/office/drawing/2014/main" id="{F3FCD172-27BD-A20A-3657-364A49D52B28}"/>
              </a:ext>
            </a:extLst>
          </xdr:cNvPr>
          <xdr:cNvCxnSpPr>
            <a:cxnSpLocks/>
          </xdr:cNvCxnSpPr>
        </xdr:nvCxnSpPr>
        <xdr:spPr>
          <a:xfrm>
            <a:off x="7863705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82" name="直線コネクタ 81">
            <a:extLst>
              <a:ext uri="{FF2B5EF4-FFF2-40B4-BE49-F238E27FC236}">
                <a16:creationId xmlns:a16="http://schemas.microsoft.com/office/drawing/2014/main" id="{5DBC708C-95F9-D950-E146-C3A29FBF11CA}"/>
              </a:ext>
            </a:extLst>
          </xdr:cNvPr>
          <xdr:cNvCxnSpPr>
            <a:cxnSpLocks/>
          </xdr:cNvCxnSpPr>
        </xdr:nvCxnSpPr>
        <xdr:spPr>
          <a:xfrm>
            <a:off x="7995983" y="120467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83" name="円/楕円 468">
            <a:extLst>
              <a:ext uri="{FF2B5EF4-FFF2-40B4-BE49-F238E27FC236}">
                <a16:creationId xmlns:a16="http://schemas.microsoft.com/office/drawing/2014/main" id="{38A72C5D-8DC3-1D36-6C31-8591EAD7E951}"/>
              </a:ext>
            </a:extLst>
          </xdr:cNvPr>
          <xdr:cNvSpPr/>
        </xdr:nvSpPr>
        <xdr:spPr>
          <a:xfrm>
            <a:off x="7672446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4" name="円/楕円 468">
            <a:extLst>
              <a:ext uri="{FF2B5EF4-FFF2-40B4-BE49-F238E27FC236}">
                <a16:creationId xmlns:a16="http://schemas.microsoft.com/office/drawing/2014/main" id="{0303C18B-C2DA-F8F4-9B25-9CD8F982079F}"/>
              </a:ext>
            </a:extLst>
          </xdr:cNvPr>
          <xdr:cNvSpPr/>
        </xdr:nvSpPr>
        <xdr:spPr>
          <a:xfrm>
            <a:off x="7808634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5" name="円/楕円 468">
            <a:extLst>
              <a:ext uri="{FF2B5EF4-FFF2-40B4-BE49-F238E27FC236}">
                <a16:creationId xmlns:a16="http://schemas.microsoft.com/office/drawing/2014/main" id="{B5050940-B1B9-E92A-8E84-78B7C94A2A3F}"/>
              </a:ext>
            </a:extLst>
          </xdr:cNvPr>
          <xdr:cNvSpPr/>
        </xdr:nvSpPr>
        <xdr:spPr>
          <a:xfrm>
            <a:off x="7943575" y="1109442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8EDD8246-4097-5CDC-54A3-F3F1487FB949}"/>
              </a:ext>
            </a:extLst>
          </xdr:cNvPr>
          <xdr:cNvCxnSpPr>
            <a:cxnSpLocks/>
          </xdr:cNvCxnSpPr>
        </xdr:nvCxnSpPr>
        <xdr:spPr>
          <a:xfrm>
            <a:off x="7672446" y="1387428"/>
            <a:ext cx="391894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87" name="円/楕円 468">
            <a:extLst>
              <a:ext uri="{FF2B5EF4-FFF2-40B4-BE49-F238E27FC236}">
                <a16:creationId xmlns:a16="http://schemas.microsoft.com/office/drawing/2014/main" id="{395F09EF-5D39-BE03-6BDE-385414BCA0F6}"/>
              </a:ext>
            </a:extLst>
          </xdr:cNvPr>
          <xdr:cNvSpPr/>
        </xdr:nvSpPr>
        <xdr:spPr>
          <a:xfrm>
            <a:off x="7898850" y="1416286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8" name="円/楕円 468">
            <a:extLst>
              <a:ext uri="{FF2B5EF4-FFF2-40B4-BE49-F238E27FC236}">
                <a16:creationId xmlns:a16="http://schemas.microsoft.com/office/drawing/2014/main" id="{64761473-2B40-0203-D9F1-2CF7E7990B39}"/>
              </a:ext>
            </a:extLst>
          </xdr:cNvPr>
          <xdr:cNvSpPr/>
        </xdr:nvSpPr>
        <xdr:spPr>
          <a:xfrm>
            <a:off x="7801862" y="153578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DB7A283D-304D-AF4B-18D6-CF031FEC9394}"/>
              </a:ext>
            </a:extLst>
          </xdr:cNvPr>
          <xdr:cNvSpPr/>
        </xdr:nvSpPr>
        <xdr:spPr>
          <a:xfrm>
            <a:off x="7802343" y="166391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A22DB816-E62E-967E-D96E-759083CCC465}"/>
              </a:ext>
            </a:extLst>
          </xdr:cNvPr>
          <xdr:cNvSpPr/>
        </xdr:nvSpPr>
        <xdr:spPr>
          <a:xfrm>
            <a:off x="7806346" y="178970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91" name="直線コネクタ 90">
            <a:extLst>
              <a:ext uri="{FF2B5EF4-FFF2-40B4-BE49-F238E27FC236}">
                <a16:creationId xmlns:a16="http://schemas.microsoft.com/office/drawing/2014/main" id="{A574FD34-F1AB-5425-2FEF-FBD596D9F5D4}"/>
              </a:ext>
            </a:extLst>
          </xdr:cNvPr>
          <xdr:cNvCxnSpPr>
            <a:cxnSpLocks/>
            <a:endCxn id="88" idx="1"/>
          </xdr:cNvCxnSpPr>
        </xdr:nvCxnSpPr>
        <xdr:spPr>
          <a:xfrm>
            <a:off x="7781954" y="1523061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92" name="直線コネクタ 91">
            <a:extLst>
              <a:ext uri="{FF2B5EF4-FFF2-40B4-BE49-F238E27FC236}">
                <a16:creationId xmlns:a16="http://schemas.microsoft.com/office/drawing/2014/main" id="{3707CA98-9A70-70CB-5FD6-6D6B0DF9C6AD}"/>
              </a:ext>
            </a:extLst>
          </xdr:cNvPr>
          <xdr:cNvCxnSpPr>
            <a:cxnSpLocks/>
            <a:stCxn id="87" idx="4"/>
          </xdr:cNvCxnSpPr>
        </xdr:nvCxnSpPr>
        <xdr:spPr>
          <a:xfrm flipH="1">
            <a:off x="7898850" y="1523061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93" name="テキスト ボックス 168">
            <a:extLst>
              <a:ext uri="{FF2B5EF4-FFF2-40B4-BE49-F238E27FC236}">
                <a16:creationId xmlns:a16="http://schemas.microsoft.com/office/drawing/2014/main" id="{9C9BE241-A10F-04E4-8A5D-0B6B44E628AE}"/>
              </a:ext>
            </a:extLst>
          </xdr:cNvPr>
          <xdr:cNvSpPr txBox="1"/>
        </xdr:nvSpPr>
        <xdr:spPr>
          <a:xfrm>
            <a:off x="7876172" y="1492309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94" name="テキスト ボックス 169">
            <a:extLst>
              <a:ext uri="{FF2B5EF4-FFF2-40B4-BE49-F238E27FC236}">
                <a16:creationId xmlns:a16="http://schemas.microsoft.com/office/drawing/2014/main" id="{75DC8170-B586-30DF-E69F-C73E5098F31A}"/>
              </a:ext>
            </a:extLst>
          </xdr:cNvPr>
          <xdr:cNvSpPr txBox="1"/>
        </xdr:nvSpPr>
        <xdr:spPr>
          <a:xfrm>
            <a:off x="7876172" y="1708771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95" name="二等辺三角形 94">
            <a:extLst>
              <a:ext uri="{FF2B5EF4-FFF2-40B4-BE49-F238E27FC236}">
                <a16:creationId xmlns:a16="http://schemas.microsoft.com/office/drawing/2014/main" id="{5F454B34-3810-A51A-4022-027E6C97CA8B}"/>
              </a:ext>
            </a:extLst>
          </xdr:cNvPr>
          <xdr:cNvSpPr/>
        </xdr:nvSpPr>
        <xdr:spPr>
          <a:xfrm rot="5400000">
            <a:off x="8057425" y="1562877"/>
            <a:ext cx="141022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96" name="二等辺三角形 95">
            <a:extLst>
              <a:ext uri="{FF2B5EF4-FFF2-40B4-BE49-F238E27FC236}">
                <a16:creationId xmlns:a16="http://schemas.microsoft.com/office/drawing/2014/main" id="{9C46D3D8-1898-BD9E-B957-D20FC9EA52C3}"/>
              </a:ext>
            </a:extLst>
          </xdr:cNvPr>
          <xdr:cNvSpPr/>
        </xdr:nvSpPr>
        <xdr:spPr>
          <a:xfrm rot="5400000">
            <a:off x="8061789" y="1779322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9</xdr:col>
      <xdr:colOff>110190</xdr:colOff>
      <xdr:row>2</xdr:row>
      <xdr:rowOff>112926</xdr:rowOff>
    </xdr:from>
    <xdr:to>
      <xdr:col>9</xdr:col>
      <xdr:colOff>584014</xdr:colOff>
      <xdr:row>2</xdr:row>
      <xdr:rowOff>934019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46AF42DC-407A-42AF-B132-0C80C0472F4B}"/>
            </a:ext>
          </a:extLst>
        </xdr:cNvPr>
        <xdr:cNvGrpSpPr/>
      </xdr:nvGrpSpPr>
      <xdr:grpSpPr>
        <a:xfrm>
          <a:off x="9230378" y="493926"/>
          <a:ext cx="473824" cy="821093"/>
          <a:chOff x="7715947" y="1124077"/>
          <a:chExt cx="473824" cy="821093"/>
        </a:xfrm>
      </xdr:grpSpPr>
      <xdr:cxnSp macro="">
        <xdr:nvCxnSpPr>
          <xdr:cNvPr id="98" name="直線コネクタ 97">
            <a:extLst>
              <a:ext uri="{FF2B5EF4-FFF2-40B4-BE49-F238E27FC236}">
                <a16:creationId xmlns:a16="http://schemas.microsoft.com/office/drawing/2014/main" id="{B3741105-107A-1FE4-B565-9C617F98530A}"/>
              </a:ext>
            </a:extLst>
          </xdr:cNvPr>
          <xdr:cNvCxnSpPr>
            <a:cxnSpLocks/>
            <a:stCxn id="107" idx="4"/>
          </xdr:cNvCxnSpPr>
        </xdr:nvCxnSpPr>
        <xdr:spPr>
          <a:xfrm>
            <a:off x="7856934" y="1642563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93326FC-41CA-F5D8-CC39-14ACD4C1439D}"/>
              </a:ext>
            </a:extLst>
          </xdr:cNvPr>
          <xdr:cNvSpPr/>
        </xdr:nvSpPr>
        <xdr:spPr>
          <a:xfrm>
            <a:off x="7720251" y="127325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0" name="円/楕円 468">
            <a:extLst>
              <a:ext uri="{FF2B5EF4-FFF2-40B4-BE49-F238E27FC236}">
                <a16:creationId xmlns:a16="http://schemas.microsoft.com/office/drawing/2014/main" id="{376E6DE6-9F4B-EE34-3867-CC56511B509F}"/>
              </a:ext>
            </a:extLst>
          </xdr:cNvPr>
          <xdr:cNvSpPr/>
        </xdr:nvSpPr>
        <xdr:spPr>
          <a:xfrm>
            <a:off x="7720251" y="1418429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01" name="直線コネクタ 100">
            <a:extLst>
              <a:ext uri="{FF2B5EF4-FFF2-40B4-BE49-F238E27FC236}">
                <a16:creationId xmlns:a16="http://schemas.microsoft.com/office/drawing/2014/main" id="{C5DB26A9-4EAC-2D55-0838-861A40479216}"/>
              </a:ext>
            </a:extLst>
          </xdr:cNvPr>
          <xdr:cNvCxnSpPr>
            <a:cxnSpLocks/>
          </xdr:cNvCxnSpPr>
        </xdr:nvCxnSpPr>
        <xdr:spPr>
          <a:xfrm>
            <a:off x="7773512" y="1223270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FBE6DE96-7962-3395-1968-94CD742D3F9E}"/>
              </a:ext>
            </a:extLst>
          </xdr:cNvPr>
          <xdr:cNvSpPr/>
        </xdr:nvSpPr>
        <xdr:spPr>
          <a:xfrm>
            <a:off x="7901324" y="127198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03" name="直線コネクタ 102">
            <a:extLst>
              <a:ext uri="{FF2B5EF4-FFF2-40B4-BE49-F238E27FC236}">
                <a16:creationId xmlns:a16="http://schemas.microsoft.com/office/drawing/2014/main" id="{7AAF896B-965E-1C95-F1AE-92127B519D43}"/>
              </a:ext>
            </a:extLst>
          </xdr:cNvPr>
          <xdr:cNvCxnSpPr>
            <a:cxnSpLocks/>
          </xdr:cNvCxnSpPr>
        </xdr:nvCxnSpPr>
        <xdr:spPr>
          <a:xfrm>
            <a:off x="7956395" y="1219857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04" name="円/楕円 468">
            <a:extLst>
              <a:ext uri="{FF2B5EF4-FFF2-40B4-BE49-F238E27FC236}">
                <a16:creationId xmlns:a16="http://schemas.microsoft.com/office/drawing/2014/main" id="{98F39773-EF8F-526E-D50A-3706FD4BDE18}"/>
              </a:ext>
            </a:extLst>
          </xdr:cNvPr>
          <xdr:cNvSpPr/>
        </xdr:nvSpPr>
        <xdr:spPr>
          <a:xfrm>
            <a:off x="7715947" y="112749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5" name="円/楕円 468">
            <a:extLst>
              <a:ext uri="{FF2B5EF4-FFF2-40B4-BE49-F238E27FC236}">
                <a16:creationId xmlns:a16="http://schemas.microsoft.com/office/drawing/2014/main" id="{5C248EAB-A07D-4002-707E-AC9ADBB6F5E4}"/>
              </a:ext>
            </a:extLst>
          </xdr:cNvPr>
          <xdr:cNvSpPr/>
        </xdr:nvSpPr>
        <xdr:spPr>
          <a:xfrm>
            <a:off x="7901324" y="1124077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6" name="円/楕円 468">
            <a:extLst>
              <a:ext uri="{FF2B5EF4-FFF2-40B4-BE49-F238E27FC236}">
                <a16:creationId xmlns:a16="http://schemas.microsoft.com/office/drawing/2014/main" id="{A94691BA-497F-99D5-B0BC-0C9442128ED3}"/>
              </a:ext>
            </a:extLst>
          </xdr:cNvPr>
          <xdr:cNvSpPr/>
        </xdr:nvSpPr>
        <xdr:spPr>
          <a:xfrm>
            <a:off x="7898850" y="1416286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7" name="円/楕円 468">
            <a:extLst>
              <a:ext uri="{FF2B5EF4-FFF2-40B4-BE49-F238E27FC236}">
                <a16:creationId xmlns:a16="http://schemas.microsoft.com/office/drawing/2014/main" id="{9C6FAF27-F6FA-2B7A-5A92-BC5FDDF04E1C}"/>
              </a:ext>
            </a:extLst>
          </xdr:cNvPr>
          <xdr:cNvSpPr/>
        </xdr:nvSpPr>
        <xdr:spPr>
          <a:xfrm>
            <a:off x="7801862" y="153578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6A7B90C2-8376-F9E0-A652-DACB03829C53}"/>
              </a:ext>
            </a:extLst>
          </xdr:cNvPr>
          <xdr:cNvSpPr/>
        </xdr:nvSpPr>
        <xdr:spPr>
          <a:xfrm>
            <a:off x="7802343" y="166391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1477D603-C1E5-ADD6-A316-6BC12B9BD6C6}"/>
              </a:ext>
            </a:extLst>
          </xdr:cNvPr>
          <xdr:cNvSpPr/>
        </xdr:nvSpPr>
        <xdr:spPr>
          <a:xfrm>
            <a:off x="7806346" y="178970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10" name="直線コネクタ 109">
            <a:extLst>
              <a:ext uri="{FF2B5EF4-FFF2-40B4-BE49-F238E27FC236}">
                <a16:creationId xmlns:a16="http://schemas.microsoft.com/office/drawing/2014/main" id="{ADE78B69-8B2F-9625-D333-2D18DC5A1D8D}"/>
              </a:ext>
            </a:extLst>
          </xdr:cNvPr>
          <xdr:cNvCxnSpPr>
            <a:cxnSpLocks/>
            <a:endCxn id="107" idx="1"/>
          </xdr:cNvCxnSpPr>
        </xdr:nvCxnSpPr>
        <xdr:spPr>
          <a:xfrm>
            <a:off x="7781954" y="1523061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11" name="直線コネクタ 110">
            <a:extLst>
              <a:ext uri="{FF2B5EF4-FFF2-40B4-BE49-F238E27FC236}">
                <a16:creationId xmlns:a16="http://schemas.microsoft.com/office/drawing/2014/main" id="{FE12E7A4-5BEB-51C2-726D-E829329C5352}"/>
              </a:ext>
            </a:extLst>
          </xdr:cNvPr>
          <xdr:cNvCxnSpPr>
            <a:cxnSpLocks/>
            <a:stCxn id="106" idx="4"/>
          </xdr:cNvCxnSpPr>
        </xdr:nvCxnSpPr>
        <xdr:spPr>
          <a:xfrm flipH="1">
            <a:off x="7898850" y="1523061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12" name="テキスト ボックス 142">
            <a:extLst>
              <a:ext uri="{FF2B5EF4-FFF2-40B4-BE49-F238E27FC236}">
                <a16:creationId xmlns:a16="http://schemas.microsoft.com/office/drawing/2014/main" id="{7F115A7F-1734-0A55-E187-F64D27309996}"/>
              </a:ext>
            </a:extLst>
          </xdr:cNvPr>
          <xdr:cNvSpPr txBox="1"/>
        </xdr:nvSpPr>
        <xdr:spPr>
          <a:xfrm>
            <a:off x="7882295" y="1589175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113" name="二等辺三角形 112">
            <a:extLst>
              <a:ext uri="{FF2B5EF4-FFF2-40B4-BE49-F238E27FC236}">
                <a16:creationId xmlns:a16="http://schemas.microsoft.com/office/drawing/2014/main" id="{6685490D-F9DA-93F4-DEA6-D332E43B3683}"/>
              </a:ext>
            </a:extLst>
          </xdr:cNvPr>
          <xdr:cNvSpPr/>
        </xdr:nvSpPr>
        <xdr:spPr>
          <a:xfrm rot="5400000">
            <a:off x="8056952" y="1651608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cxnSp macro="">
        <xdr:nvCxnSpPr>
          <xdr:cNvPr id="114" name="直線コネクタ 113">
            <a:extLst>
              <a:ext uri="{FF2B5EF4-FFF2-40B4-BE49-F238E27FC236}">
                <a16:creationId xmlns:a16="http://schemas.microsoft.com/office/drawing/2014/main" id="{00E16AB0-D707-0F0B-082B-B9D34C273168}"/>
              </a:ext>
            </a:extLst>
          </xdr:cNvPr>
          <xdr:cNvCxnSpPr>
            <a:cxnSpLocks/>
          </xdr:cNvCxnSpPr>
        </xdr:nvCxnSpPr>
        <xdr:spPr>
          <a:xfrm>
            <a:off x="7771039" y="1385625"/>
            <a:ext cx="0" cy="3112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15" name="直線コネクタ 114">
            <a:extLst>
              <a:ext uri="{FF2B5EF4-FFF2-40B4-BE49-F238E27FC236}">
                <a16:creationId xmlns:a16="http://schemas.microsoft.com/office/drawing/2014/main" id="{833B2D71-C687-4E11-321A-FCB358FE44B3}"/>
              </a:ext>
            </a:extLst>
          </xdr:cNvPr>
          <xdr:cNvCxnSpPr>
            <a:cxnSpLocks/>
          </xdr:cNvCxnSpPr>
        </xdr:nvCxnSpPr>
        <xdr:spPr>
          <a:xfrm>
            <a:off x="7953922" y="1373002"/>
            <a:ext cx="0" cy="4033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11</xdr:col>
      <xdr:colOff>119212</xdr:colOff>
      <xdr:row>2</xdr:row>
      <xdr:rowOff>112037</xdr:rowOff>
    </xdr:from>
    <xdr:to>
      <xdr:col>11</xdr:col>
      <xdr:colOff>656825</xdr:colOff>
      <xdr:row>2</xdr:row>
      <xdr:rowOff>947765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A08FE497-6860-4F32-8D81-1D66AA38730C}"/>
            </a:ext>
          </a:extLst>
        </xdr:cNvPr>
        <xdr:cNvGrpSpPr/>
      </xdr:nvGrpSpPr>
      <xdr:grpSpPr>
        <a:xfrm>
          <a:off x="10858650" y="493037"/>
          <a:ext cx="537613" cy="835728"/>
          <a:chOff x="7672446" y="1109442"/>
          <a:chExt cx="537613" cy="835728"/>
        </a:xfrm>
      </xdr:grpSpPr>
      <xdr:cxnSp macro="">
        <xdr:nvCxnSpPr>
          <xdr:cNvPr id="117" name="直線コネクタ 116">
            <a:extLst>
              <a:ext uri="{FF2B5EF4-FFF2-40B4-BE49-F238E27FC236}">
                <a16:creationId xmlns:a16="http://schemas.microsoft.com/office/drawing/2014/main" id="{4DE4FD67-8C2A-DB39-D2EC-E3EA2A112CDD}"/>
              </a:ext>
            </a:extLst>
          </xdr:cNvPr>
          <xdr:cNvCxnSpPr>
            <a:cxnSpLocks/>
            <a:stCxn id="130" idx="4"/>
          </xdr:cNvCxnSpPr>
        </xdr:nvCxnSpPr>
        <xdr:spPr>
          <a:xfrm>
            <a:off x="7856934" y="1642563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0A38CC7-B16B-3DAD-DC5A-27E992D51818}"/>
              </a:ext>
            </a:extLst>
          </xdr:cNvPr>
          <xdr:cNvSpPr/>
        </xdr:nvSpPr>
        <xdr:spPr>
          <a:xfrm>
            <a:off x="7676750" y="125521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19" name="円/楕円 468">
            <a:extLst>
              <a:ext uri="{FF2B5EF4-FFF2-40B4-BE49-F238E27FC236}">
                <a16:creationId xmlns:a16="http://schemas.microsoft.com/office/drawing/2014/main" id="{DB2BCFF0-E879-E0A3-D51A-C7F5EA471BBA}"/>
              </a:ext>
            </a:extLst>
          </xdr:cNvPr>
          <xdr:cNvSpPr/>
        </xdr:nvSpPr>
        <xdr:spPr>
          <a:xfrm>
            <a:off x="7720251" y="1418429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20" name="直線コネクタ 119">
            <a:extLst>
              <a:ext uri="{FF2B5EF4-FFF2-40B4-BE49-F238E27FC236}">
                <a16:creationId xmlns:a16="http://schemas.microsoft.com/office/drawing/2014/main" id="{64270A82-D662-A4AF-91A1-933EBD17A335}"/>
              </a:ext>
            </a:extLst>
          </xdr:cNvPr>
          <xdr:cNvCxnSpPr>
            <a:cxnSpLocks/>
          </xdr:cNvCxnSpPr>
        </xdr:nvCxnSpPr>
        <xdr:spPr>
          <a:xfrm>
            <a:off x="7730011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E1536E18-CD2D-AA2E-28C5-3B411ACF264E}"/>
              </a:ext>
            </a:extLst>
          </xdr:cNvPr>
          <xdr:cNvSpPr/>
        </xdr:nvSpPr>
        <xdr:spPr>
          <a:xfrm>
            <a:off x="7808634" y="125735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4F385B6-FAB0-F78D-CF89-B28BEDCD9EA8}"/>
              </a:ext>
            </a:extLst>
          </xdr:cNvPr>
          <xdr:cNvSpPr/>
        </xdr:nvSpPr>
        <xdr:spPr>
          <a:xfrm>
            <a:off x="7941765" y="125610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23" name="直線コネクタ 122">
            <a:extLst>
              <a:ext uri="{FF2B5EF4-FFF2-40B4-BE49-F238E27FC236}">
                <a16:creationId xmlns:a16="http://schemas.microsoft.com/office/drawing/2014/main" id="{DAC4A6B2-D1FD-E2BE-6DC2-F2C511CE9165}"/>
              </a:ext>
            </a:extLst>
          </xdr:cNvPr>
          <xdr:cNvCxnSpPr>
            <a:cxnSpLocks/>
          </xdr:cNvCxnSpPr>
        </xdr:nvCxnSpPr>
        <xdr:spPr>
          <a:xfrm>
            <a:off x="7863705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24" name="直線コネクタ 123">
            <a:extLst>
              <a:ext uri="{FF2B5EF4-FFF2-40B4-BE49-F238E27FC236}">
                <a16:creationId xmlns:a16="http://schemas.microsoft.com/office/drawing/2014/main" id="{34FFA80C-9D10-CF74-1742-DA1ECEFB44D2}"/>
              </a:ext>
            </a:extLst>
          </xdr:cNvPr>
          <xdr:cNvCxnSpPr>
            <a:cxnSpLocks/>
          </xdr:cNvCxnSpPr>
        </xdr:nvCxnSpPr>
        <xdr:spPr>
          <a:xfrm>
            <a:off x="7995983" y="120467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25" name="円/楕円 468">
            <a:extLst>
              <a:ext uri="{FF2B5EF4-FFF2-40B4-BE49-F238E27FC236}">
                <a16:creationId xmlns:a16="http://schemas.microsoft.com/office/drawing/2014/main" id="{3786421C-C7EE-7ED6-1D64-3166CE9CE4A3}"/>
              </a:ext>
            </a:extLst>
          </xdr:cNvPr>
          <xdr:cNvSpPr/>
        </xdr:nvSpPr>
        <xdr:spPr>
          <a:xfrm>
            <a:off x="7672446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26" name="円/楕円 468">
            <a:extLst>
              <a:ext uri="{FF2B5EF4-FFF2-40B4-BE49-F238E27FC236}">
                <a16:creationId xmlns:a16="http://schemas.microsoft.com/office/drawing/2014/main" id="{5E936559-AE12-6A67-6C59-9889D9B7DB99}"/>
              </a:ext>
            </a:extLst>
          </xdr:cNvPr>
          <xdr:cNvSpPr/>
        </xdr:nvSpPr>
        <xdr:spPr>
          <a:xfrm>
            <a:off x="7808634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27" name="円/楕円 468">
            <a:extLst>
              <a:ext uri="{FF2B5EF4-FFF2-40B4-BE49-F238E27FC236}">
                <a16:creationId xmlns:a16="http://schemas.microsoft.com/office/drawing/2014/main" id="{8DBAE56C-52E6-0F2B-E643-B9EBB362781A}"/>
              </a:ext>
            </a:extLst>
          </xdr:cNvPr>
          <xdr:cNvSpPr/>
        </xdr:nvSpPr>
        <xdr:spPr>
          <a:xfrm>
            <a:off x="7943575" y="1109442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28" name="直線コネクタ 127">
            <a:extLst>
              <a:ext uri="{FF2B5EF4-FFF2-40B4-BE49-F238E27FC236}">
                <a16:creationId xmlns:a16="http://schemas.microsoft.com/office/drawing/2014/main" id="{C46C0226-7B32-CC6A-1BC6-A913C2902691}"/>
              </a:ext>
            </a:extLst>
          </xdr:cNvPr>
          <xdr:cNvCxnSpPr>
            <a:cxnSpLocks/>
          </xdr:cNvCxnSpPr>
        </xdr:nvCxnSpPr>
        <xdr:spPr>
          <a:xfrm>
            <a:off x="7672446" y="1387428"/>
            <a:ext cx="391894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29" name="円/楕円 468">
            <a:extLst>
              <a:ext uri="{FF2B5EF4-FFF2-40B4-BE49-F238E27FC236}">
                <a16:creationId xmlns:a16="http://schemas.microsoft.com/office/drawing/2014/main" id="{268B499A-78E6-B2BC-EED2-D4D98018C3B7}"/>
              </a:ext>
            </a:extLst>
          </xdr:cNvPr>
          <xdr:cNvSpPr/>
        </xdr:nvSpPr>
        <xdr:spPr>
          <a:xfrm>
            <a:off x="7898850" y="1416286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30" name="円/楕円 468">
            <a:extLst>
              <a:ext uri="{FF2B5EF4-FFF2-40B4-BE49-F238E27FC236}">
                <a16:creationId xmlns:a16="http://schemas.microsoft.com/office/drawing/2014/main" id="{7D18A659-A583-4526-CFD8-84D885BE6491}"/>
              </a:ext>
            </a:extLst>
          </xdr:cNvPr>
          <xdr:cNvSpPr/>
        </xdr:nvSpPr>
        <xdr:spPr>
          <a:xfrm>
            <a:off x="7801862" y="153578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B486A889-EFDD-9876-C923-E985B59BB26D}"/>
              </a:ext>
            </a:extLst>
          </xdr:cNvPr>
          <xdr:cNvSpPr/>
        </xdr:nvSpPr>
        <xdr:spPr>
          <a:xfrm>
            <a:off x="7802343" y="166391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5EADD21-6D38-3A6C-B95A-B64888068EEC}"/>
              </a:ext>
            </a:extLst>
          </xdr:cNvPr>
          <xdr:cNvSpPr/>
        </xdr:nvSpPr>
        <xdr:spPr>
          <a:xfrm>
            <a:off x="7806346" y="178970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33" name="直線コネクタ 132">
            <a:extLst>
              <a:ext uri="{FF2B5EF4-FFF2-40B4-BE49-F238E27FC236}">
                <a16:creationId xmlns:a16="http://schemas.microsoft.com/office/drawing/2014/main" id="{1A27DD1F-4FC1-62E3-4430-242E627D7742}"/>
              </a:ext>
            </a:extLst>
          </xdr:cNvPr>
          <xdr:cNvCxnSpPr>
            <a:cxnSpLocks/>
            <a:endCxn id="130" idx="1"/>
          </xdr:cNvCxnSpPr>
        </xdr:nvCxnSpPr>
        <xdr:spPr>
          <a:xfrm>
            <a:off x="7781954" y="1523061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34" name="直線コネクタ 133">
            <a:extLst>
              <a:ext uri="{FF2B5EF4-FFF2-40B4-BE49-F238E27FC236}">
                <a16:creationId xmlns:a16="http://schemas.microsoft.com/office/drawing/2014/main" id="{71CF90CD-D0E1-C9B0-11E6-B5D6483D4901}"/>
              </a:ext>
            </a:extLst>
          </xdr:cNvPr>
          <xdr:cNvCxnSpPr>
            <a:cxnSpLocks/>
            <a:stCxn id="129" idx="4"/>
          </xdr:cNvCxnSpPr>
        </xdr:nvCxnSpPr>
        <xdr:spPr>
          <a:xfrm flipH="1">
            <a:off x="7898850" y="1523061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35" name="テキスト ボックス 198">
            <a:extLst>
              <a:ext uri="{FF2B5EF4-FFF2-40B4-BE49-F238E27FC236}">
                <a16:creationId xmlns:a16="http://schemas.microsoft.com/office/drawing/2014/main" id="{A094AAEB-98F2-E5F1-F5C0-602258414B51}"/>
              </a:ext>
            </a:extLst>
          </xdr:cNvPr>
          <xdr:cNvSpPr txBox="1"/>
        </xdr:nvSpPr>
        <xdr:spPr>
          <a:xfrm>
            <a:off x="7888744" y="1589174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136" name="二等辺三角形 135">
            <a:extLst>
              <a:ext uri="{FF2B5EF4-FFF2-40B4-BE49-F238E27FC236}">
                <a16:creationId xmlns:a16="http://schemas.microsoft.com/office/drawing/2014/main" id="{15C73510-550E-BC43-6F99-F8675CC367FB}"/>
              </a:ext>
            </a:extLst>
          </xdr:cNvPr>
          <xdr:cNvSpPr/>
        </xdr:nvSpPr>
        <xdr:spPr>
          <a:xfrm rot="5400000">
            <a:off x="8077240" y="1650766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10</xdr:col>
      <xdr:colOff>130418</xdr:colOff>
      <xdr:row>2</xdr:row>
      <xdr:rowOff>119480</xdr:rowOff>
    </xdr:from>
    <xdr:to>
      <xdr:col>10</xdr:col>
      <xdr:colOff>522312</xdr:colOff>
      <xdr:row>2</xdr:row>
      <xdr:rowOff>955208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5A06EFC1-4DCC-4E19-AEA8-8BED41CD76F4}"/>
            </a:ext>
          </a:extLst>
        </xdr:cNvPr>
        <xdr:cNvGrpSpPr/>
      </xdr:nvGrpSpPr>
      <xdr:grpSpPr>
        <a:xfrm>
          <a:off x="10060231" y="500480"/>
          <a:ext cx="391894" cy="835728"/>
          <a:chOff x="6445959" y="1004138"/>
          <a:chExt cx="391894" cy="835728"/>
        </a:xfrm>
      </xdr:grpSpPr>
      <xdr:cxnSp macro="">
        <xdr:nvCxnSpPr>
          <xdr:cNvPr id="138" name="直線コネクタ 137">
            <a:extLst>
              <a:ext uri="{FF2B5EF4-FFF2-40B4-BE49-F238E27FC236}">
                <a16:creationId xmlns:a16="http://schemas.microsoft.com/office/drawing/2014/main" id="{00ECB930-EC1F-92FA-DA2C-2AF55DC3B462}"/>
              </a:ext>
            </a:extLst>
          </xdr:cNvPr>
          <xdr:cNvCxnSpPr>
            <a:cxnSpLocks/>
            <a:stCxn id="151" idx="4"/>
          </xdr:cNvCxnSpPr>
        </xdr:nvCxnSpPr>
        <xdr:spPr>
          <a:xfrm>
            <a:off x="6630447" y="1537259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465529FA-124F-CAB0-4CF0-C1AB765D063A}"/>
              </a:ext>
            </a:extLst>
          </xdr:cNvPr>
          <xdr:cNvSpPr/>
        </xdr:nvSpPr>
        <xdr:spPr>
          <a:xfrm>
            <a:off x="6450263" y="114990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0" name="円/楕円 468">
            <a:extLst>
              <a:ext uri="{FF2B5EF4-FFF2-40B4-BE49-F238E27FC236}">
                <a16:creationId xmlns:a16="http://schemas.microsoft.com/office/drawing/2014/main" id="{84B1EABC-F9DD-5C0F-8293-2A0721E83518}"/>
              </a:ext>
            </a:extLst>
          </xdr:cNvPr>
          <xdr:cNvSpPr/>
        </xdr:nvSpPr>
        <xdr:spPr>
          <a:xfrm>
            <a:off x="6493764" y="131312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41" name="直線コネクタ 140">
            <a:extLst>
              <a:ext uri="{FF2B5EF4-FFF2-40B4-BE49-F238E27FC236}">
                <a16:creationId xmlns:a16="http://schemas.microsoft.com/office/drawing/2014/main" id="{36862535-1358-2446-B740-CFBE0129DA30}"/>
              </a:ext>
            </a:extLst>
          </xdr:cNvPr>
          <xdr:cNvCxnSpPr>
            <a:cxnSpLocks/>
          </xdr:cNvCxnSpPr>
        </xdr:nvCxnSpPr>
        <xdr:spPr>
          <a:xfrm>
            <a:off x="6503524" y="109991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167BC255-11F3-D424-C277-40A368C09F24}"/>
              </a:ext>
            </a:extLst>
          </xdr:cNvPr>
          <xdr:cNvSpPr/>
        </xdr:nvSpPr>
        <xdr:spPr>
          <a:xfrm>
            <a:off x="6582147" y="1152049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B9936D55-9176-0925-1A3E-CABA0CB0010D}"/>
              </a:ext>
            </a:extLst>
          </xdr:cNvPr>
          <xdr:cNvSpPr/>
        </xdr:nvSpPr>
        <xdr:spPr>
          <a:xfrm>
            <a:off x="6715278" y="115080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44" name="直線コネクタ 143">
            <a:extLst>
              <a:ext uri="{FF2B5EF4-FFF2-40B4-BE49-F238E27FC236}">
                <a16:creationId xmlns:a16="http://schemas.microsoft.com/office/drawing/2014/main" id="{F766F2F0-8697-D9D5-4FDC-63FAF3925592}"/>
              </a:ext>
            </a:extLst>
          </xdr:cNvPr>
          <xdr:cNvCxnSpPr>
            <a:cxnSpLocks/>
          </xdr:cNvCxnSpPr>
        </xdr:nvCxnSpPr>
        <xdr:spPr>
          <a:xfrm>
            <a:off x="6637218" y="109991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45" name="直線コネクタ 144">
            <a:extLst>
              <a:ext uri="{FF2B5EF4-FFF2-40B4-BE49-F238E27FC236}">
                <a16:creationId xmlns:a16="http://schemas.microsoft.com/office/drawing/2014/main" id="{6CDE1571-FEF2-3ECC-B461-D43BCA5B2DEE}"/>
              </a:ext>
            </a:extLst>
          </xdr:cNvPr>
          <xdr:cNvCxnSpPr>
            <a:cxnSpLocks/>
          </xdr:cNvCxnSpPr>
        </xdr:nvCxnSpPr>
        <xdr:spPr>
          <a:xfrm>
            <a:off x="6769496" y="1099367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46" name="円/楕円 468">
            <a:extLst>
              <a:ext uri="{FF2B5EF4-FFF2-40B4-BE49-F238E27FC236}">
                <a16:creationId xmlns:a16="http://schemas.microsoft.com/office/drawing/2014/main" id="{8810D4CD-5773-A706-EA9C-33FAD709A5B2}"/>
              </a:ext>
            </a:extLst>
          </xdr:cNvPr>
          <xdr:cNvSpPr/>
        </xdr:nvSpPr>
        <xdr:spPr>
          <a:xfrm>
            <a:off x="6445959" y="1004139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7" name="円/楕円 468">
            <a:extLst>
              <a:ext uri="{FF2B5EF4-FFF2-40B4-BE49-F238E27FC236}">
                <a16:creationId xmlns:a16="http://schemas.microsoft.com/office/drawing/2014/main" id="{84F1795B-A0CE-1A3D-8411-5983F1960ED5}"/>
              </a:ext>
            </a:extLst>
          </xdr:cNvPr>
          <xdr:cNvSpPr/>
        </xdr:nvSpPr>
        <xdr:spPr>
          <a:xfrm>
            <a:off x="6582147" y="1004139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8" name="円/楕円 468">
            <a:extLst>
              <a:ext uri="{FF2B5EF4-FFF2-40B4-BE49-F238E27FC236}">
                <a16:creationId xmlns:a16="http://schemas.microsoft.com/office/drawing/2014/main" id="{BF14A933-2FAB-16E2-5859-3EC6D8DBEEDA}"/>
              </a:ext>
            </a:extLst>
          </xdr:cNvPr>
          <xdr:cNvSpPr/>
        </xdr:nvSpPr>
        <xdr:spPr>
          <a:xfrm>
            <a:off x="6717088" y="1004138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49" name="直線コネクタ 148">
            <a:extLst>
              <a:ext uri="{FF2B5EF4-FFF2-40B4-BE49-F238E27FC236}">
                <a16:creationId xmlns:a16="http://schemas.microsoft.com/office/drawing/2014/main" id="{1F303B61-8562-5FBA-C676-A3BDDC0EEC1B}"/>
              </a:ext>
            </a:extLst>
          </xdr:cNvPr>
          <xdr:cNvCxnSpPr>
            <a:cxnSpLocks/>
          </xdr:cNvCxnSpPr>
        </xdr:nvCxnSpPr>
        <xdr:spPr>
          <a:xfrm>
            <a:off x="6445959" y="1282124"/>
            <a:ext cx="391894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50" name="円/楕円 468">
            <a:extLst>
              <a:ext uri="{FF2B5EF4-FFF2-40B4-BE49-F238E27FC236}">
                <a16:creationId xmlns:a16="http://schemas.microsoft.com/office/drawing/2014/main" id="{E2CB552B-16B4-D872-308D-E4E8673E0632}"/>
              </a:ext>
            </a:extLst>
          </xdr:cNvPr>
          <xdr:cNvSpPr/>
        </xdr:nvSpPr>
        <xdr:spPr>
          <a:xfrm>
            <a:off x="6672363" y="1310982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1" name="円/楕円 468">
            <a:extLst>
              <a:ext uri="{FF2B5EF4-FFF2-40B4-BE49-F238E27FC236}">
                <a16:creationId xmlns:a16="http://schemas.microsoft.com/office/drawing/2014/main" id="{A900451A-719A-2173-F0FE-C51C3F44D630}"/>
              </a:ext>
            </a:extLst>
          </xdr:cNvPr>
          <xdr:cNvSpPr/>
        </xdr:nvSpPr>
        <xdr:spPr>
          <a:xfrm>
            <a:off x="6575375" y="1430484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5C7B7F6-5907-3BC5-16F9-13F87D5D82CD}"/>
              </a:ext>
            </a:extLst>
          </xdr:cNvPr>
          <xdr:cNvSpPr/>
        </xdr:nvSpPr>
        <xdr:spPr>
          <a:xfrm>
            <a:off x="6575856" y="155860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F035CBBC-EE0F-2747-0116-07A47A81F8EF}"/>
              </a:ext>
            </a:extLst>
          </xdr:cNvPr>
          <xdr:cNvSpPr/>
        </xdr:nvSpPr>
        <xdr:spPr>
          <a:xfrm>
            <a:off x="6579859" y="1684399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54" name="直線コネクタ 153">
            <a:extLst>
              <a:ext uri="{FF2B5EF4-FFF2-40B4-BE49-F238E27FC236}">
                <a16:creationId xmlns:a16="http://schemas.microsoft.com/office/drawing/2014/main" id="{BBB1788F-ED38-7F1B-7EDB-02C09095D688}"/>
              </a:ext>
            </a:extLst>
          </xdr:cNvPr>
          <xdr:cNvCxnSpPr>
            <a:cxnSpLocks/>
            <a:endCxn id="151" idx="1"/>
          </xdr:cNvCxnSpPr>
        </xdr:nvCxnSpPr>
        <xdr:spPr>
          <a:xfrm>
            <a:off x="6555467" y="1417757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55" name="直線コネクタ 154">
            <a:extLst>
              <a:ext uri="{FF2B5EF4-FFF2-40B4-BE49-F238E27FC236}">
                <a16:creationId xmlns:a16="http://schemas.microsoft.com/office/drawing/2014/main" id="{F6A9792D-2437-21F0-71FD-A392594D6963}"/>
              </a:ext>
            </a:extLst>
          </xdr:cNvPr>
          <xdr:cNvCxnSpPr>
            <a:cxnSpLocks/>
            <a:stCxn id="150" idx="4"/>
          </xdr:cNvCxnSpPr>
        </xdr:nvCxnSpPr>
        <xdr:spPr>
          <a:xfrm flipH="1">
            <a:off x="6672363" y="1417757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8</xdr:col>
      <xdr:colOff>185737</xdr:colOff>
      <xdr:row>2</xdr:row>
      <xdr:rowOff>115382</xdr:rowOff>
    </xdr:from>
    <xdr:to>
      <xdr:col>8</xdr:col>
      <xdr:colOff>481257</xdr:colOff>
      <xdr:row>2</xdr:row>
      <xdr:rowOff>936475</xdr:rowOff>
    </xdr:to>
    <xdr:grpSp>
      <xdr:nvGrpSpPr>
        <xdr:cNvPr id="156" name="グループ化 155">
          <a:extLst>
            <a:ext uri="{FF2B5EF4-FFF2-40B4-BE49-F238E27FC236}">
              <a16:creationId xmlns:a16="http://schemas.microsoft.com/office/drawing/2014/main" id="{932EEE76-B948-4586-917A-A530903E6265}"/>
            </a:ext>
          </a:extLst>
        </xdr:cNvPr>
        <xdr:cNvGrpSpPr/>
      </xdr:nvGrpSpPr>
      <xdr:grpSpPr>
        <a:xfrm>
          <a:off x="8496300" y="496382"/>
          <a:ext cx="295520" cy="821093"/>
          <a:chOff x="7494412" y="1069622"/>
          <a:chExt cx="295520" cy="821093"/>
        </a:xfrm>
      </xdr:grpSpPr>
      <xdr:cxnSp macro="">
        <xdr:nvCxnSpPr>
          <xdr:cNvPr id="157" name="直線コネクタ 156">
            <a:extLst>
              <a:ext uri="{FF2B5EF4-FFF2-40B4-BE49-F238E27FC236}">
                <a16:creationId xmlns:a16="http://schemas.microsoft.com/office/drawing/2014/main" id="{AAAC3428-6EBC-45A3-21BC-6ACE9D0ABCC7}"/>
              </a:ext>
            </a:extLst>
          </xdr:cNvPr>
          <xdr:cNvCxnSpPr>
            <a:cxnSpLocks/>
            <a:stCxn id="166" idx="4"/>
          </xdr:cNvCxnSpPr>
        </xdr:nvCxnSpPr>
        <xdr:spPr>
          <a:xfrm>
            <a:off x="7635399" y="1588108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9B578412-B050-1317-6B93-0DE379F01C87}"/>
              </a:ext>
            </a:extLst>
          </xdr:cNvPr>
          <xdr:cNvSpPr/>
        </xdr:nvSpPr>
        <xdr:spPr>
          <a:xfrm>
            <a:off x="7498716" y="121880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9" name="円/楕円 468">
            <a:extLst>
              <a:ext uri="{FF2B5EF4-FFF2-40B4-BE49-F238E27FC236}">
                <a16:creationId xmlns:a16="http://schemas.microsoft.com/office/drawing/2014/main" id="{52563639-83DA-85AD-8DC4-4623DBE84309}"/>
              </a:ext>
            </a:extLst>
          </xdr:cNvPr>
          <xdr:cNvSpPr/>
        </xdr:nvSpPr>
        <xdr:spPr>
          <a:xfrm>
            <a:off x="7498716" y="1363974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60" name="直線コネクタ 159">
            <a:extLst>
              <a:ext uri="{FF2B5EF4-FFF2-40B4-BE49-F238E27FC236}">
                <a16:creationId xmlns:a16="http://schemas.microsoft.com/office/drawing/2014/main" id="{2BD91345-8524-6556-ACE8-075FFD83CF27}"/>
              </a:ext>
            </a:extLst>
          </xdr:cNvPr>
          <xdr:cNvCxnSpPr>
            <a:cxnSpLocks/>
          </xdr:cNvCxnSpPr>
        </xdr:nvCxnSpPr>
        <xdr:spPr>
          <a:xfrm>
            <a:off x="7551977" y="1168815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0645A34D-26BB-F2CC-467A-52E8AEA5900E}"/>
              </a:ext>
            </a:extLst>
          </xdr:cNvPr>
          <xdr:cNvSpPr/>
        </xdr:nvSpPr>
        <xdr:spPr>
          <a:xfrm>
            <a:off x="7679789" y="12175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62" name="直線コネクタ 161">
            <a:extLst>
              <a:ext uri="{FF2B5EF4-FFF2-40B4-BE49-F238E27FC236}">
                <a16:creationId xmlns:a16="http://schemas.microsoft.com/office/drawing/2014/main" id="{1BFB2528-4AF6-2C53-A37A-154B32A8DEAF}"/>
              </a:ext>
            </a:extLst>
          </xdr:cNvPr>
          <xdr:cNvCxnSpPr>
            <a:cxnSpLocks/>
          </xdr:cNvCxnSpPr>
        </xdr:nvCxnSpPr>
        <xdr:spPr>
          <a:xfrm>
            <a:off x="7734860" y="1165402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63" name="円/楕円 468">
            <a:extLst>
              <a:ext uri="{FF2B5EF4-FFF2-40B4-BE49-F238E27FC236}">
                <a16:creationId xmlns:a16="http://schemas.microsoft.com/office/drawing/2014/main" id="{CFF80333-AF38-3F38-B77A-7F8EDF6C5F26}"/>
              </a:ext>
            </a:extLst>
          </xdr:cNvPr>
          <xdr:cNvSpPr/>
        </xdr:nvSpPr>
        <xdr:spPr>
          <a:xfrm>
            <a:off x="7494412" y="1073035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4" name="円/楕円 468">
            <a:extLst>
              <a:ext uri="{FF2B5EF4-FFF2-40B4-BE49-F238E27FC236}">
                <a16:creationId xmlns:a16="http://schemas.microsoft.com/office/drawing/2014/main" id="{4E98E266-5619-EB5C-6208-167BA2CB41AF}"/>
              </a:ext>
            </a:extLst>
          </xdr:cNvPr>
          <xdr:cNvSpPr/>
        </xdr:nvSpPr>
        <xdr:spPr>
          <a:xfrm>
            <a:off x="7679789" y="1069622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5" name="円/楕円 468">
            <a:extLst>
              <a:ext uri="{FF2B5EF4-FFF2-40B4-BE49-F238E27FC236}">
                <a16:creationId xmlns:a16="http://schemas.microsoft.com/office/drawing/2014/main" id="{422BBF12-4E8C-1E46-FF45-ADD95DEE406B}"/>
              </a:ext>
            </a:extLst>
          </xdr:cNvPr>
          <xdr:cNvSpPr/>
        </xdr:nvSpPr>
        <xdr:spPr>
          <a:xfrm>
            <a:off x="7677315" y="1361831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6" name="円/楕円 468">
            <a:extLst>
              <a:ext uri="{FF2B5EF4-FFF2-40B4-BE49-F238E27FC236}">
                <a16:creationId xmlns:a16="http://schemas.microsoft.com/office/drawing/2014/main" id="{EFFA4A81-4A19-20C5-217F-82E7FE0A91CF}"/>
              </a:ext>
            </a:extLst>
          </xdr:cNvPr>
          <xdr:cNvSpPr/>
        </xdr:nvSpPr>
        <xdr:spPr>
          <a:xfrm>
            <a:off x="7580327" y="1481333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01728D20-B88E-2D14-9735-11DAE2BF048B}"/>
              </a:ext>
            </a:extLst>
          </xdr:cNvPr>
          <xdr:cNvSpPr/>
        </xdr:nvSpPr>
        <xdr:spPr>
          <a:xfrm>
            <a:off x="7580808" y="160945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BCCA930-1E15-390D-86F4-25D2A998A467}"/>
              </a:ext>
            </a:extLst>
          </xdr:cNvPr>
          <xdr:cNvSpPr/>
        </xdr:nvSpPr>
        <xdr:spPr>
          <a:xfrm>
            <a:off x="7584811" y="173524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69" name="直線コネクタ 168">
            <a:extLst>
              <a:ext uri="{FF2B5EF4-FFF2-40B4-BE49-F238E27FC236}">
                <a16:creationId xmlns:a16="http://schemas.microsoft.com/office/drawing/2014/main" id="{CB66947E-BC46-B159-FF0A-808F7F9F00F1}"/>
              </a:ext>
            </a:extLst>
          </xdr:cNvPr>
          <xdr:cNvCxnSpPr>
            <a:cxnSpLocks/>
            <a:endCxn id="166" idx="1"/>
          </xdr:cNvCxnSpPr>
        </xdr:nvCxnSpPr>
        <xdr:spPr>
          <a:xfrm>
            <a:off x="7560419" y="1468606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70" name="直線コネクタ 169">
            <a:extLst>
              <a:ext uri="{FF2B5EF4-FFF2-40B4-BE49-F238E27FC236}">
                <a16:creationId xmlns:a16="http://schemas.microsoft.com/office/drawing/2014/main" id="{154507BE-206B-0B6D-002A-4B6FDF997E54}"/>
              </a:ext>
            </a:extLst>
          </xdr:cNvPr>
          <xdr:cNvCxnSpPr>
            <a:cxnSpLocks/>
            <a:stCxn id="165" idx="4"/>
          </xdr:cNvCxnSpPr>
        </xdr:nvCxnSpPr>
        <xdr:spPr>
          <a:xfrm flipH="1">
            <a:off x="7677315" y="1468606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71" name="直線コネクタ 170">
            <a:extLst>
              <a:ext uri="{FF2B5EF4-FFF2-40B4-BE49-F238E27FC236}">
                <a16:creationId xmlns:a16="http://schemas.microsoft.com/office/drawing/2014/main" id="{47071CE4-6C31-BDDE-19CA-04450D7F9300}"/>
              </a:ext>
            </a:extLst>
          </xdr:cNvPr>
          <xdr:cNvCxnSpPr>
            <a:cxnSpLocks/>
          </xdr:cNvCxnSpPr>
        </xdr:nvCxnSpPr>
        <xdr:spPr>
          <a:xfrm>
            <a:off x="7549504" y="1331170"/>
            <a:ext cx="0" cy="3112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72" name="直線コネクタ 171">
            <a:extLst>
              <a:ext uri="{FF2B5EF4-FFF2-40B4-BE49-F238E27FC236}">
                <a16:creationId xmlns:a16="http://schemas.microsoft.com/office/drawing/2014/main" id="{2AF45F2A-CA6E-E70E-C003-06DD95219D5C}"/>
              </a:ext>
            </a:extLst>
          </xdr:cNvPr>
          <xdr:cNvCxnSpPr>
            <a:cxnSpLocks/>
          </xdr:cNvCxnSpPr>
        </xdr:nvCxnSpPr>
        <xdr:spPr>
          <a:xfrm>
            <a:off x="7732387" y="1318547"/>
            <a:ext cx="0" cy="4033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16</xdr:col>
      <xdr:colOff>32184</xdr:colOff>
      <xdr:row>2</xdr:row>
      <xdr:rowOff>118997</xdr:rowOff>
    </xdr:from>
    <xdr:to>
      <xdr:col>16</xdr:col>
      <xdr:colOff>631623</xdr:colOff>
      <xdr:row>2</xdr:row>
      <xdr:rowOff>1025206</xdr:rowOff>
    </xdr:to>
    <xdr:grpSp>
      <xdr:nvGrpSpPr>
        <xdr:cNvPr id="173" name="グループ化 172">
          <a:extLst>
            <a:ext uri="{FF2B5EF4-FFF2-40B4-BE49-F238E27FC236}">
              <a16:creationId xmlns:a16="http://schemas.microsoft.com/office/drawing/2014/main" id="{B6DE1AE6-AFAB-470A-A402-89D66EE5BCB1}"/>
            </a:ext>
          </a:extLst>
        </xdr:cNvPr>
        <xdr:cNvGrpSpPr/>
      </xdr:nvGrpSpPr>
      <xdr:grpSpPr>
        <a:xfrm>
          <a:off x="14819747" y="499997"/>
          <a:ext cx="599439" cy="906209"/>
          <a:chOff x="6852747" y="2418891"/>
          <a:chExt cx="599944" cy="906209"/>
        </a:xfrm>
      </xdr:grpSpPr>
      <xdr:grpSp>
        <xdr:nvGrpSpPr>
          <xdr:cNvPr id="174" name="グループ化 173">
            <a:extLst>
              <a:ext uri="{FF2B5EF4-FFF2-40B4-BE49-F238E27FC236}">
                <a16:creationId xmlns:a16="http://schemas.microsoft.com/office/drawing/2014/main" id="{05AF0A0C-BA9F-413A-2815-CB287F29A258}"/>
              </a:ext>
            </a:extLst>
          </xdr:cNvPr>
          <xdr:cNvGrpSpPr/>
        </xdr:nvGrpSpPr>
        <xdr:grpSpPr>
          <a:xfrm>
            <a:off x="6852747" y="2418891"/>
            <a:ext cx="599162" cy="906209"/>
            <a:chOff x="8439989" y="1334950"/>
            <a:chExt cx="599162" cy="906209"/>
          </a:xfrm>
        </xdr:grpSpPr>
        <xdr:cxnSp macro="">
          <xdr:nvCxnSpPr>
            <xdr:cNvPr id="177" name="直線コネクタ 176">
              <a:extLst>
                <a:ext uri="{FF2B5EF4-FFF2-40B4-BE49-F238E27FC236}">
                  <a16:creationId xmlns:a16="http://schemas.microsoft.com/office/drawing/2014/main" id="{118C1F8B-2748-9752-32FC-AAD5A5370DBD}"/>
                </a:ext>
              </a:extLst>
            </xdr:cNvPr>
            <xdr:cNvCxnSpPr>
              <a:cxnSpLocks/>
              <a:stCxn id="193" idx="4"/>
            </xdr:cNvCxnSpPr>
          </xdr:nvCxnSpPr>
          <xdr:spPr>
            <a:xfrm>
              <a:off x="8701842" y="1862492"/>
              <a:ext cx="3024" cy="302607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78" name="正方形/長方形 177">
              <a:extLst>
                <a:ext uri="{FF2B5EF4-FFF2-40B4-BE49-F238E27FC236}">
                  <a16:creationId xmlns:a16="http://schemas.microsoft.com/office/drawing/2014/main" id="{20F46B64-378E-EC26-B0B4-A9AFA6167A24}"/>
                </a:ext>
              </a:extLst>
            </xdr:cNvPr>
            <xdr:cNvSpPr/>
          </xdr:nvSpPr>
          <xdr:spPr>
            <a:xfrm>
              <a:off x="8444293" y="1480718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79" name="円/楕円 468">
              <a:extLst>
                <a:ext uri="{FF2B5EF4-FFF2-40B4-BE49-F238E27FC236}">
                  <a16:creationId xmlns:a16="http://schemas.microsoft.com/office/drawing/2014/main" id="{D38ACA0D-8FE4-530E-01DB-CB3368F834D3}"/>
                </a:ext>
              </a:extLst>
            </xdr:cNvPr>
            <xdr:cNvSpPr/>
          </xdr:nvSpPr>
          <xdr:spPr>
            <a:xfrm>
              <a:off x="8565159" y="163835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80" name="直線コネクタ 179">
              <a:extLst>
                <a:ext uri="{FF2B5EF4-FFF2-40B4-BE49-F238E27FC236}">
                  <a16:creationId xmlns:a16="http://schemas.microsoft.com/office/drawing/2014/main" id="{81B531A3-FA2D-1585-AFA7-31B48E4F6043}"/>
                </a:ext>
              </a:extLst>
            </xdr:cNvPr>
            <xdr:cNvCxnSpPr>
              <a:cxnSpLocks/>
            </xdr:cNvCxnSpPr>
          </xdr:nvCxnSpPr>
          <xdr:spPr>
            <a:xfrm>
              <a:off x="8497554" y="1430731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81" name="正方形/長方形 180">
              <a:extLst>
                <a:ext uri="{FF2B5EF4-FFF2-40B4-BE49-F238E27FC236}">
                  <a16:creationId xmlns:a16="http://schemas.microsoft.com/office/drawing/2014/main" id="{670EEB7A-4D9B-19F7-9DDF-DD27983EFD45}"/>
                </a:ext>
              </a:extLst>
            </xdr:cNvPr>
            <xdr:cNvSpPr/>
          </xdr:nvSpPr>
          <xdr:spPr>
            <a:xfrm>
              <a:off x="8576177" y="148286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2" name="正方形/長方形 181">
              <a:extLst>
                <a:ext uri="{FF2B5EF4-FFF2-40B4-BE49-F238E27FC236}">
                  <a16:creationId xmlns:a16="http://schemas.microsoft.com/office/drawing/2014/main" id="{379DF5CD-70EA-D7E4-62AD-5451C7FBB674}"/>
                </a:ext>
              </a:extLst>
            </xdr:cNvPr>
            <xdr:cNvSpPr/>
          </xdr:nvSpPr>
          <xdr:spPr>
            <a:xfrm>
              <a:off x="8709308" y="1481614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3" name="正方形/長方形 182">
              <a:extLst>
                <a:ext uri="{FF2B5EF4-FFF2-40B4-BE49-F238E27FC236}">
                  <a16:creationId xmlns:a16="http://schemas.microsoft.com/office/drawing/2014/main" id="{D58E1C45-7BC0-9932-0E39-CF79431A51BE}"/>
                </a:ext>
              </a:extLst>
            </xdr:cNvPr>
            <xdr:cNvSpPr/>
          </xdr:nvSpPr>
          <xdr:spPr>
            <a:xfrm>
              <a:off x="8846071" y="148071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84" name="直線コネクタ 183">
              <a:extLst>
                <a:ext uri="{FF2B5EF4-FFF2-40B4-BE49-F238E27FC236}">
                  <a16:creationId xmlns:a16="http://schemas.microsoft.com/office/drawing/2014/main" id="{95A2E091-1230-FD9B-38F8-F46B7127DED0}"/>
                </a:ext>
              </a:extLst>
            </xdr:cNvPr>
            <xdr:cNvCxnSpPr>
              <a:cxnSpLocks/>
            </xdr:cNvCxnSpPr>
          </xdr:nvCxnSpPr>
          <xdr:spPr>
            <a:xfrm>
              <a:off x="8631248" y="1430731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85" name="直線コネクタ 184">
              <a:extLst>
                <a:ext uri="{FF2B5EF4-FFF2-40B4-BE49-F238E27FC236}">
                  <a16:creationId xmlns:a16="http://schemas.microsoft.com/office/drawing/2014/main" id="{29C188BC-8997-9BCA-9773-8D1450761277}"/>
                </a:ext>
              </a:extLst>
            </xdr:cNvPr>
            <xdr:cNvCxnSpPr>
              <a:cxnSpLocks/>
            </xdr:cNvCxnSpPr>
          </xdr:nvCxnSpPr>
          <xdr:spPr>
            <a:xfrm>
              <a:off x="8763526" y="1430179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86" name="直線コネクタ 185">
              <a:extLst>
                <a:ext uri="{FF2B5EF4-FFF2-40B4-BE49-F238E27FC236}">
                  <a16:creationId xmlns:a16="http://schemas.microsoft.com/office/drawing/2014/main" id="{C2E2F2F4-BB46-6C76-0AC8-8E26892DAB8F}"/>
                </a:ext>
              </a:extLst>
            </xdr:cNvPr>
            <xdr:cNvCxnSpPr>
              <a:cxnSpLocks/>
            </xdr:cNvCxnSpPr>
          </xdr:nvCxnSpPr>
          <xdr:spPr>
            <a:xfrm>
              <a:off x="8898593" y="1430179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87" name="円/楕円 468">
              <a:extLst>
                <a:ext uri="{FF2B5EF4-FFF2-40B4-BE49-F238E27FC236}">
                  <a16:creationId xmlns:a16="http://schemas.microsoft.com/office/drawing/2014/main" id="{CBF6F6EE-4307-A9AB-B6FC-CE4031A1D727}"/>
                </a:ext>
              </a:extLst>
            </xdr:cNvPr>
            <xdr:cNvSpPr/>
          </xdr:nvSpPr>
          <xdr:spPr>
            <a:xfrm>
              <a:off x="8439989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8" name="円/楕円 468">
              <a:extLst>
                <a:ext uri="{FF2B5EF4-FFF2-40B4-BE49-F238E27FC236}">
                  <a16:creationId xmlns:a16="http://schemas.microsoft.com/office/drawing/2014/main" id="{C18A9A77-EE44-38CE-A6AC-8E3DB4DA3900}"/>
                </a:ext>
              </a:extLst>
            </xdr:cNvPr>
            <xdr:cNvSpPr/>
          </xdr:nvSpPr>
          <xdr:spPr>
            <a:xfrm>
              <a:off x="8576177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9" name="円/楕円 468">
              <a:extLst>
                <a:ext uri="{FF2B5EF4-FFF2-40B4-BE49-F238E27FC236}">
                  <a16:creationId xmlns:a16="http://schemas.microsoft.com/office/drawing/2014/main" id="{1EA5D6E0-63E7-F979-D6A1-23CE68592A89}"/>
                </a:ext>
              </a:extLst>
            </xdr:cNvPr>
            <xdr:cNvSpPr/>
          </xdr:nvSpPr>
          <xdr:spPr>
            <a:xfrm>
              <a:off x="8711118" y="1334950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0" name="円/楕円 468">
              <a:extLst>
                <a:ext uri="{FF2B5EF4-FFF2-40B4-BE49-F238E27FC236}">
                  <a16:creationId xmlns:a16="http://schemas.microsoft.com/office/drawing/2014/main" id="{61AC9902-DAE6-6B42-AB90-CB8F0172FDCB}"/>
                </a:ext>
              </a:extLst>
            </xdr:cNvPr>
            <xdr:cNvSpPr/>
          </xdr:nvSpPr>
          <xdr:spPr>
            <a:xfrm>
              <a:off x="8839339" y="1337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91" name="直線コネクタ 190">
              <a:extLst>
                <a:ext uri="{FF2B5EF4-FFF2-40B4-BE49-F238E27FC236}">
                  <a16:creationId xmlns:a16="http://schemas.microsoft.com/office/drawing/2014/main" id="{482A65B4-97ED-24F1-BB67-F53CCB2081E8}"/>
                </a:ext>
              </a:extLst>
            </xdr:cNvPr>
            <xdr:cNvCxnSpPr>
              <a:cxnSpLocks/>
            </xdr:cNvCxnSpPr>
          </xdr:nvCxnSpPr>
          <xdr:spPr>
            <a:xfrm>
              <a:off x="8439989" y="1612936"/>
              <a:ext cx="528913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92" name="円/楕円 468">
              <a:extLst>
                <a:ext uri="{FF2B5EF4-FFF2-40B4-BE49-F238E27FC236}">
                  <a16:creationId xmlns:a16="http://schemas.microsoft.com/office/drawing/2014/main" id="{50DBEE74-5D7B-3DE6-A9BE-B629D9F139A6}"/>
                </a:ext>
              </a:extLst>
            </xdr:cNvPr>
            <xdr:cNvSpPr/>
          </xdr:nvSpPr>
          <xdr:spPr>
            <a:xfrm>
              <a:off x="8743758" y="1636215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3" name="円/楕円 468">
              <a:extLst>
                <a:ext uri="{FF2B5EF4-FFF2-40B4-BE49-F238E27FC236}">
                  <a16:creationId xmlns:a16="http://schemas.microsoft.com/office/drawing/2014/main" id="{25C213E0-4964-76BD-D9E0-2300233C6592}"/>
                </a:ext>
              </a:extLst>
            </xdr:cNvPr>
            <xdr:cNvSpPr/>
          </xdr:nvSpPr>
          <xdr:spPr>
            <a:xfrm>
              <a:off x="8646770" y="1755717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4" name="正方形/長方形 193">
              <a:extLst>
                <a:ext uri="{FF2B5EF4-FFF2-40B4-BE49-F238E27FC236}">
                  <a16:creationId xmlns:a16="http://schemas.microsoft.com/office/drawing/2014/main" id="{2C4E076D-85C4-BD67-E61B-5ED4086B1FCD}"/>
                </a:ext>
              </a:extLst>
            </xdr:cNvPr>
            <xdr:cNvSpPr/>
          </xdr:nvSpPr>
          <xdr:spPr>
            <a:xfrm>
              <a:off x="8647251" y="1883840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5" name="正方形/長方形 194">
              <a:extLst>
                <a:ext uri="{FF2B5EF4-FFF2-40B4-BE49-F238E27FC236}">
                  <a16:creationId xmlns:a16="http://schemas.microsoft.com/office/drawing/2014/main" id="{FC898B2A-6CA4-0525-1DB3-F8F959C4FE44}"/>
                </a:ext>
              </a:extLst>
            </xdr:cNvPr>
            <xdr:cNvSpPr/>
          </xdr:nvSpPr>
          <xdr:spPr>
            <a:xfrm>
              <a:off x="8651254" y="200963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96" name="直線コネクタ 195">
              <a:extLst>
                <a:ext uri="{FF2B5EF4-FFF2-40B4-BE49-F238E27FC236}">
                  <a16:creationId xmlns:a16="http://schemas.microsoft.com/office/drawing/2014/main" id="{FB42F782-FD8A-FF06-10D1-2161E02463FE}"/>
                </a:ext>
              </a:extLst>
            </xdr:cNvPr>
            <xdr:cNvCxnSpPr>
              <a:cxnSpLocks/>
              <a:endCxn id="193" idx="1"/>
            </xdr:cNvCxnSpPr>
          </xdr:nvCxnSpPr>
          <xdr:spPr>
            <a:xfrm>
              <a:off x="8626862" y="1742990"/>
              <a:ext cx="36038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97" name="直線コネクタ 196">
              <a:extLst>
                <a:ext uri="{FF2B5EF4-FFF2-40B4-BE49-F238E27FC236}">
                  <a16:creationId xmlns:a16="http://schemas.microsoft.com/office/drawing/2014/main" id="{C37E0C1B-58D2-9921-0E97-497E8A1EDB35}"/>
                </a:ext>
              </a:extLst>
            </xdr:cNvPr>
            <xdr:cNvCxnSpPr>
              <a:cxnSpLocks/>
              <a:stCxn id="192" idx="4"/>
            </xdr:cNvCxnSpPr>
          </xdr:nvCxnSpPr>
          <xdr:spPr>
            <a:xfrm flipH="1">
              <a:off x="8743758" y="1742990"/>
              <a:ext cx="55072" cy="24668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98" name="テキスト ボックス 275">
              <a:extLst>
                <a:ext uri="{FF2B5EF4-FFF2-40B4-BE49-F238E27FC236}">
                  <a16:creationId xmlns:a16="http://schemas.microsoft.com/office/drawing/2014/main" id="{39BE99FF-885A-4890-C145-1D9809AC54BB}"/>
                </a:ext>
              </a:extLst>
            </xdr:cNvPr>
            <xdr:cNvSpPr txBox="1"/>
          </xdr:nvSpPr>
          <xdr:spPr>
            <a:xfrm>
              <a:off x="8725080" y="1833006"/>
              <a:ext cx="261610" cy="253916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1050" b="1"/>
                <a:t>+</a:t>
              </a:r>
              <a:endParaRPr kumimoji="1" lang="ja-JP" altLang="en-US" sz="1050" b="1"/>
            </a:p>
          </xdr:txBody>
        </xdr:sp>
        <xdr:sp macro="" textlink="">
          <xdr:nvSpPr>
            <xdr:cNvPr id="199" name="テキスト ボックス 276">
              <a:extLst>
                <a:ext uri="{FF2B5EF4-FFF2-40B4-BE49-F238E27FC236}">
                  <a16:creationId xmlns:a16="http://schemas.microsoft.com/office/drawing/2014/main" id="{5816A853-0D20-99CE-428C-584B54F34E17}"/>
                </a:ext>
              </a:extLst>
            </xdr:cNvPr>
            <xdr:cNvSpPr txBox="1"/>
          </xdr:nvSpPr>
          <xdr:spPr>
            <a:xfrm>
              <a:off x="8720715" y="1987243"/>
              <a:ext cx="261610" cy="253916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1050" b="1"/>
                <a:t>+</a:t>
              </a:r>
              <a:endParaRPr kumimoji="1" lang="ja-JP" altLang="en-US" sz="1050" b="1"/>
            </a:p>
          </xdr:txBody>
        </xdr:sp>
        <xdr:sp macro="" textlink="">
          <xdr:nvSpPr>
            <xdr:cNvPr id="200" name="二等辺三角形 199">
              <a:extLst>
                <a:ext uri="{FF2B5EF4-FFF2-40B4-BE49-F238E27FC236}">
                  <a16:creationId xmlns:a16="http://schemas.microsoft.com/office/drawing/2014/main" id="{9D901C09-AA8C-4D8F-7E0A-3FB2B09B1BAB}"/>
                </a:ext>
              </a:extLst>
            </xdr:cNvPr>
            <xdr:cNvSpPr/>
          </xdr:nvSpPr>
          <xdr:spPr>
            <a:xfrm rot="5400000">
              <a:off x="8906332" y="1903574"/>
              <a:ext cx="141022" cy="124616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201" name="二等辺三角形 200">
              <a:extLst>
                <a:ext uri="{FF2B5EF4-FFF2-40B4-BE49-F238E27FC236}">
                  <a16:creationId xmlns:a16="http://schemas.microsoft.com/office/drawing/2014/main" id="{AF1AF6A0-27B0-1110-04BF-829221CC31E3}"/>
                </a:ext>
              </a:extLst>
            </xdr:cNvPr>
            <xdr:cNvSpPr/>
          </xdr:nvSpPr>
          <xdr:spPr>
            <a:xfrm rot="5400000">
              <a:off x="8906332" y="2057794"/>
              <a:ext cx="141021" cy="124616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</xdr:grpSp>
      <xdr:sp macro="" textlink="">
        <xdr:nvSpPr>
          <xdr:cNvPr id="175" name="テキスト ボックス 307">
            <a:extLst>
              <a:ext uri="{FF2B5EF4-FFF2-40B4-BE49-F238E27FC236}">
                <a16:creationId xmlns:a16="http://schemas.microsoft.com/office/drawing/2014/main" id="{80E05048-5E73-4204-3F4C-BB1DB14D107C}"/>
              </a:ext>
            </a:extLst>
          </xdr:cNvPr>
          <xdr:cNvSpPr txBox="1"/>
        </xdr:nvSpPr>
        <xdr:spPr>
          <a:xfrm>
            <a:off x="7134254" y="2752144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176" name="二等辺三角形 175">
            <a:extLst>
              <a:ext uri="{FF2B5EF4-FFF2-40B4-BE49-F238E27FC236}">
                <a16:creationId xmlns:a16="http://schemas.microsoft.com/office/drawing/2014/main" id="{5652C252-3971-88CB-8EE2-200BEE9382CD}"/>
              </a:ext>
            </a:extLst>
          </xdr:cNvPr>
          <xdr:cNvSpPr/>
        </xdr:nvSpPr>
        <xdr:spPr>
          <a:xfrm rot="5400000">
            <a:off x="7319872" y="2822695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59</xdr:col>
      <xdr:colOff>106197</xdr:colOff>
      <xdr:row>26</xdr:row>
      <xdr:rowOff>38319</xdr:rowOff>
    </xdr:from>
    <xdr:to>
      <xdr:col>65</xdr:col>
      <xdr:colOff>572594</xdr:colOff>
      <xdr:row>42</xdr:row>
      <xdr:rowOff>246335</xdr:rowOff>
    </xdr:to>
    <xdr:graphicFrame macro="">
      <xdr:nvGraphicFramePr>
        <xdr:cNvPr id="202" name="グラフ 201">
          <a:extLst>
            <a:ext uri="{FF2B5EF4-FFF2-40B4-BE49-F238E27FC236}">
              <a16:creationId xmlns:a16="http://schemas.microsoft.com/office/drawing/2014/main" id="{D376CC5B-4E33-4F27-8C22-A09BC586B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59</xdr:col>
      <xdr:colOff>106197</xdr:colOff>
      <xdr:row>45</xdr:row>
      <xdr:rowOff>38319</xdr:rowOff>
    </xdr:from>
    <xdr:to>
      <xdr:col>65</xdr:col>
      <xdr:colOff>572594</xdr:colOff>
      <xdr:row>61</xdr:row>
      <xdr:rowOff>246335</xdr:rowOff>
    </xdr:to>
    <xdr:graphicFrame macro="">
      <xdr:nvGraphicFramePr>
        <xdr:cNvPr id="203" name="グラフ 202">
          <a:extLst>
            <a:ext uri="{FF2B5EF4-FFF2-40B4-BE49-F238E27FC236}">
              <a16:creationId xmlns:a16="http://schemas.microsoft.com/office/drawing/2014/main" id="{9C38C33D-B52C-4B34-BE00-D2F72C9CC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59</xdr:col>
      <xdr:colOff>106197</xdr:colOff>
      <xdr:row>64</xdr:row>
      <xdr:rowOff>38319</xdr:rowOff>
    </xdr:from>
    <xdr:to>
      <xdr:col>65</xdr:col>
      <xdr:colOff>572594</xdr:colOff>
      <xdr:row>80</xdr:row>
      <xdr:rowOff>246335</xdr:rowOff>
    </xdr:to>
    <xdr:graphicFrame macro="">
      <xdr:nvGraphicFramePr>
        <xdr:cNvPr id="204" name="グラフ 203">
          <a:extLst>
            <a:ext uri="{FF2B5EF4-FFF2-40B4-BE49-F238E27FC236}">
              <a16:creationId xmlns:a16="http://schemas.microsoft.com/office/drawing/2014/main" id="{436BA256-42EB-4E3B-A32D-D9892260A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59</xdr:col>
      <xdr:colOff>106197</xdr:colOff>
      <xdr:row>83</xdr:row>
      <xdr:rowOff>38319</xdr:rowOff>
    </xdr:from>
    <xdr:to>
      <xdr:col>65</xdr:col>
      <xdr:colOff>572594</xdr:colOff>
      <xdr:row>99</xdr:row>
      <xdr:rowOff>246335</xdr:rowOff>
    </xdr:to>
    <xdr:graphicFrame macro="">
      <xdr:nvGraphicFramePr>
        <xdr:cNvPr id="205" name="グラフ 204">
          <a:extLst>
            <a:ext uri="{FF2B5EF4-FFF2-40B4-BE49-F238E27FC236}">
              <a16:creationId xmlns:a16="http://schemas.microsoft.com/office/drawing/2014/main" id="{EAACF11B-7256-4848-AB40-661904CBA7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59</xdr:col>
      <xdr:colOff>106197</xdr:colOff>
      <xdr:row>102</xdr:row>
      <xdr:rowOff>38319</xdr:rowOff>
    </xdr:from>
    <xdr:to>
      <xdr:col>65</xdr:col>
      <xdr:colOff>572594</xdr:colOff>
      <xdr:row>118</xdr:row>
      <xdr:rowOff>246335</xdr:rowOff>
    </xdr:to>
    <xdr:graphicFrame macro="">
      <xdr:nvGraphicFramePr>
        <xdr:cNvPr id="206" name="グラフ 205">
          <a:extLst>
            <a:ext uri="{FF2B5EF4-FFF2-40B4-BE49-F238E27FC236}">
              <a16:creationId xmlns:a16="http://schemas.microsoft.com/office/drawing/2014/main" id="{43571A0D-CF76-496B-8C7A-898F00D10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79</xdr:col>
      <xdr:colOff>92527</xdr:colOff>
      <xdr:row>26</xdr:row>
      <xdr:rowOff>119742</xdr:rowOff>
    </xdr:from>
    <xdr:to>
      <xdr:col>85</xdr:col>
      <xdr:colOff>625927</xdr:colOff>
      <xdr:row>42</xdr:row>
      <xdr:rowOff>195943</xdr:rowOff>
    </xdr:to>
    <xdr:graphicFrame macro="">
      <xdr:nvGraphicFramePr>
        <xdr:cNvPr id="207" name="グラフ 206">
          <a:extLst>
            <a:ext uri="{FF2B5EF4-FFF2-40B4-BE49-F238E27FC236}">
              <a16:creationId xmlns:a16="http://schemas.microsoft.com/office/drawing/2014/main" id="{7710EECB-5D08-43F6-89C5-8A58FB431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79</xdr:col>
      <xdr:colOff>92527</xdr:colOff>
      <xdr:row>45</xdr:row>
      <xdr:rowOff>119742</xdr:rowOff>
    </xdr:from>
    <xdr:to>
      <xdr:col>85</xdr:col>
      <xdr:colOff>625927</xdr:colOff>
      <xdr:row>61</xdr:row>
      <xdr:rowOff>195943</xdr:rowOff>
    </xdr:to>
    <xdr:graphicFrame macro="">
      <xdr:nvGraphicFramePr>
        <xdr:cNvPr id="208" name="グラフ 207">
          <a:extLst>
            <a:ext uri="{FF2B5EF4-FFF2-40B4-BE49-F238E27FC236}">
              <a16:creationId xmlns:a16="http://schemas.microsoft.com/office/drawing/2014/main" id="{B7330C42-701E-4393-B1F0-FB49D322E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79</xdr:col>
      <xdr:colOff>92527</xdr:colOff>
      <xdr:row>64</xdr:row>
      <xdr:rowOff>119742</xdr:rowOff>
    </xdr:from>
    <xdr:to>
      <xdr:col>85</xdr:col>
      <xdr:colOff>625927</xdr:colOff>
      <xdr:row>80</xdr:row>
      <xdr:rowOff>195943</xdr:rowOff>
    </xdr:to>
    <xdr:graphicFrame macro="">
      <xdr:nvGraphicFramePr>
        <xdr:cNvPr id="209" name="グラフ 208">
          <a:extLst>
            <a:ext uri="{FF2B5EF4-FFF2-40B4-BE49-F238E27FC236}">
              <a16:creationId xmlns:a16="http://schemas.microsoft.com/office/drawing/2014/main" id="{89F0210C-42E7-4B3B-8F4A-F3EF8412C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79</xdr:col>
      <xdr:colOff>151243</xdr:colOff>
      <xdr:row>83</xdr:row>
      <xdr:rowOff>80598</xdr:rowOff>
    </xdr:from>
    <xdr:to>
      <xdr:col>85</xdr:col>
      <xdr:colOff>684643</xdr:colOff>
      <xdr:row>99</xdr:row>
      <xdr:rowOff>156799</xdr:rowOff>
    </xdr:to>
    <xdr:graphicFrame macro="">
      <xdr:nvGraphicFramePr>
        <xdr:cNvPr id="210" name="グラフ 209">
          <a:extLst>
            <a:ext uri="{FF2B5EF4-FFF2-40B4-BE49-F238E27FC236}">
              <a16:creationId xmlns:a16="http://schemas.microsoft.com/office/drawing/2014/main" id="{7D8340C3-F41C-44A1-B3CA-EF293E0C4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79</xdr:col>
      <xdr:colOff>92527</xdr:colOff>
      <xdr:row>102</xdr:row>
      <xdr:rowOff>119742</xdr:rowOff>
    </xdr:from>
    <xdr:to>
      <xdr:col>85</xdr:col>
      <xdr:colOff>625927</xdr:colOff>
      <xdr:row>118</xdr:row>
      <xdr:rowOff>195943</xdr:rowOff>
    </xdr:to>
    <xdr:graphicFrame macro="">
      <xdr:nvGraphicFramePr>
        <xdr:cNvPr id="211" name="グラフ 210">
          <a:extLst>
            <a:ext uri="{FF2B5EF4-FFF2-40B4-BE49-F238E27FC236}">
              <a16:creationId xmlns:a16="http://schemas.microsoft.com/office/drawing/2014/main" id="{744ADF5D-0B99-4F07-8F5C-3FC985814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59</xdr:col>
      <xdr:colOff>106197</xdr:colOff>
      <xdr:row>121</xdr:row>
      <xdr:rowOff>38319</xdr:rowOff>
    </xdr:from>
    <xdr:to>
      <xdr:col>65</xdr:col>
      <xdr:colOff>572594</xdr:colOff>
      <xdr:row>137</xdr:row>
      <xdr:rowOff>246335</xdr:rowOff>
    </xdr:to>
    <xdr:graphicFrame macro="">
      <xdr:nvGraphicFramePr>
        <xdr:cNvPr id="212" name="グラフ 211">
          <a:extLst>
            <a:ext uri="{FF2B5EF4-FFF2-40B4-BE49-F238E27FC236}">
              <a16:creationId xmlns:a16="http://schemas.microsoft.com/office/drawing/2014/main" id="{C253CDBD-8AC3-46D6-BC75-53D1B8B7B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79</xdr:col>
      <xdr:colOff>92527</xdr:colOff>
      <xdr:row>121</xdr:row>
      <xdr:rowOff>119742</xdr:rowOff>
    </xdr:from>
    <xdr:to>
      <xdr:col>85</xdr:col>
      <xdr:colOff>625927</xdr:colOff>
      <xdr:row>137</xdr:row>
      <xdr:rowOff>195943</xdr:rowOff>
    </xdr:to>
    <xdr:graphicFrame macro="">
      <xdr:nvGraphicFramePr>
        <xdr:cNvPr id="213" name="グラフ 212">
          <a:extLst>
            <a:ext uri="{FF2B5EF4-FFF2-40B4-BE49-F238E27FC236}">
              <a16:creationId xmlns:a16="http://schemas.microsoft.com/office/drawing/2014/main" id="{A5EDD94A-1F9C-4BB9-ABE6-364D6C01E5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100</xdr:col>
      <xdr:colOff>47625</xdr:colOff>
      <xdr:row>17</xdr:row>
      <xdr:rowOff>63501</xdr:rowOff>
    </xdr:from>
    <xdr:to>
      <xdr:col>106</xdr:col>
      <xdr:colOff>190500</xdr:colOff>
      <xdr:row>48</xdr:row>
      <xdr:rowOff>238126</xdr:rowOff>
    </xdr:to>
    <xdr:graphicFrame macro="">
      <xdr:nvGraphicFramePr>
        <xdr:cNvPr id="219" name="グラフ 218">
          <a:extLst>
            <a:ext uri="{FF2B5EF4-FFF2-40B4-BE49-F238E27FC236}">
              <a16:creationId xmlns:a16="http://schemas.microsoft.com/office/drawing/2014/main" id="{DBA1865E-19C5-421D-9C23-ABB2107F7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100</xdr:col>
      <xdr:colOff>47624</xdr:colOff>
      <xdr:row>49</xdr:row>
      <xdr:rowOff>79375</xdr:rowOff>
    </xdr:from>
    <xdr:to>
      <xdr:col>106</xdr:col>
      <xdr:colOff>158749</xdr:colOff>
      <xdr:row>80</xdr:row>
      <xdr:rowOff>239766</xdr:rowOff>
    </xdr:to>
    <xdr:graphicFrame macro="">
      <xdr:nvGraphicFramePr>
        <xdr:cNvPr id="223" name="グラフ 222">
          <a:extLst>
            <a:ext uri="{FF2B5EF4-FFF2-40B4-BE49-F238E27FC236}">
              <a16:creationId xmlns:a16="http://schemas.microsoft.com/office/drawing/2014/main" id="{B7EBD483-54ED-4DFE-A25C-5BAE4C340E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100</xdr:col>
      <xdr:colOff>63500</xdr:colOff>
      <xdr:row>81</xdr:row>
      <xdr:rowOff>79375</xdr:rowOff>
    </xdr:from>
    <xdr:to>
      <xdr:col>106</xdr:col>
      <xdr:colOff>158750</xdr:colOff>
      <xdr:row>112</xdr:row>
      <xdr:rowOff>254000</xdr:rowOff>
    </xdr:to>
    <xdr:graphicFrame macro="">
      <xdr:nvGraphicFramePr>
        <xdr:cNvPr id="224" name="グラフ 223">
          <a:extLst>
            <a:ext uri="{FF2B5EF4-FFF2-40B4-BE49-F238E27FC236}">
              <a16:creationId xmlns:a16="http://schemas.microsoft.com/office/drawing/2014/main" id="{DB93BB0F-024A-44F8-81C9-19FE4E0EDD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100</xdr:col>
      <xdr:colOff>63500</xdr:colOff>
      <xdr:row>113</xdr:row>
      <xdr:rowOff>79374</xdr:rowOff>
    </xdr:from>
    <xdr:to>
      <xdr:col>106</xdr:col>
      <xdr:colOff>158750</xdr:colOff>
      <xdr:row>145</xdr:row>
      <xdr:rowOff>31750</xdr:rowOff>
    </xdr:to>
    <xdr:graphicFrame macro="">
      <xdr:nvGraphicFramePr>
        <xdr:cNvPr id="225" name="グラフ 224">
          <a:extLst>
            <a:ext uri="{FF2B5EF4-FFF2-40B4-BE49-F238E27FC236}">
              <a16:creationId xmlns:a16="http://schemas.microsoft.com/office/drawing/2014/main" id="{2C978AF4-CAD9-4A93-A544-7235EF8F4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107</xdr:col>
      <xdr:colOff>0</xdr:colOff>
      <xdr:row>17</xdr:row>
      <xdr:rowOff>0</xdr:rowOff>
    </xdr:from>
    <xdr:to>
      <xdr:col>113</xdr:col>
      <xdr:colOff>142875</xdr:colOff>
      <xdr:row>48</xdr:row>
      <xdr:rowOff>174625</xdr:rowOff>
    </xdr:to>
    <xdr:graphicFrame macro="">
      <xdr:nvGraphicFramePr>
        <xdr:cNvPr id="226" name="グラフ 225">
          <a:extLst>
            <a:ext uri="{FF2B5EF4-FFF2-40B4-BE49-F238E27FC236}">
              <a16:creationId xmlns:a16="http://schemas.microsoft.com/office/drawing/2014/main" id="{5E425A22-416B-436C-A4A9-5AE3D8A70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107</xdr:col>
      <xdr:colOff>0</xdr:colOff>
      <xdr:row>49</xdr:row>
      <xdr:rowOff>0</xdr:rowOff>
    </xdr:from>
    <xdr:to>
      <xdr:col>113</xdr:col>
      <xdr:colOff>111125</xdr:colOff>
      <xdr:row>80</xdr:row>
      <xdr:rowOff>160391</xdr:rowOff>
    </xdr:to>
    <xdr:graphicFrame macro="">
      <xdr:nvGraphicFramePr>
        <xdr:cNvPr id="227" name="グラフ 226">
          <a:extLst>
            <a:ext uri="{FF2B5EF4-FFF2-40B4-BE49-F238E27FC236}">
              <a16:creationId xmlns:a16="http://schemas.microsoft.com/office/drawing/2014/main" id="{7A690F24-F2E8-4629-8371-BF45279B06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107</xdr:col>
      <xdr:colOff>47625</xdr:colOff>
      <xdr:row>81</xdr:row>
      <xdr:rowOff>79375</xdr:rowOff>
    </xdr:from>
    <xdr:to>
      <xdr:col>113</xdr:col>
      <xdr:colOff>142875</xdr:colOff>
      <xdr:row>112</xdr:row>
      <xdr:rowOff>254000</xdr:rowOff>
    </xdr:to>
    <xdr:graphicFrame macro="">
      <xdr:nvGraphicFramePr>
        <xdr:cNvPr id="228" name="グラフ 227">
          <a:extLst>
            <a:ext uri="{FF2B5EF4-FFF2-40B4-BE49-F238E27FC236}">
              <a16:creationId xmlns:a16="http://schemas.microsoft.com/office/drawing/2014/main" id="{807B9CF5-82F8-4E7D-97A6-EC8B34FBB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107</xdr:col>
      <xdr:colOff>47625</xdr:colOff>
      <xdr:row>113</xdr:row>
      <xdr:rowOff>95250</xdr:rowOff>
    </xdr:from>
    <xdr:to>
      <xdr:col>113</xdr:col>
      <xdr:colOff>142875</xdr:colOff>
      <xdr:row>145</xdr:row>
      <xdr:rowOff>47626</xdr:rowOff>
    </xdr:to>
    <xdr:graphicFrame macro="">
      <xdr:nvGraphicFramePr>
        <xdr:cNvPr id="232" name="グラフ 231">
          <a:extLst>
            <a:ext uri="{FF2B5EF4-FFF2-40B4-BE49-F238E27FC236}">
              <a16:creationId xmlns:a16="http://schemas.microsoft.com/office/drawing/2014/main" id="{FF056682-DBDE-485F-8C60-6C74CE529B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95728</xdr:colOff>
      <xdr:row>2</xdr:row>
      <xdr:rowOff>109538</xdr:rowOff>
    </xdr:from>
    <xdr:to>
      <xdr:col>14</xdr:col>
      <xdr:colOff>714375</xdr:colOff>
      <xdr:row>2</xdr:row>
      <xdr:rowOff>939687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21047CF-6588-4977-86E1-B99B886FE00B}"/>
            </a:ext>
          </a:extLst>
        </xdr:cNvPr>
        <xdr:cNvGrpSpPr/>
      </xdr:nvGrpSpPr>
      <xdr:grpSpPr>
        <a:xfrm>
          <a:off x="13398978" y="490538"/>
          <a:ext cx="618647" cy="830149"/>
          <a:chOff x="8439989" y="1334950"/>
          <a:chExt cx="590537" cy="830149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46453702-6E43-4569-9299-DB187C3B9993}"/>
              </a:ext>
            </a:extLst>
          </xdr:cNvPr>
          <xdr:cNvCxnSpPr>
            <a:cxnSpLocks/>
            <a:stCxn id="19" idx="4"/>
          </xdr:cNvCxnSpPr>
        </xdr:nvCxnSpPr>
        <xdr:spPr>
          <a:xfrm>
            <a:off x="8701842" y="1862492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CEE8BFAE-EF45-451C-9257-1BA1A76D764B}"/>
              </a:ext>
            </a:extLst>
          </xdr:cNvPr>
          <xdr:cNvSpPr/>
        </xdr:nvSpPr>
        <xdr:spPr>
          <a:xfrm>
            <a:off x="8444293" y="148071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" name="円/楕円 468">
            <a:extLst>
              <a:ext uri="{FF2B5EF4-FFF2-40B4-BE49-F238E27FC236}">
                <a16:creationId xmlns:a16="http://schemas.microsoft.com/office/drawing/2014/main" id="{19B5AA7A-59D5-4FE1-891B-D1A20685520D}"/>
              </a:ext>
            </a:extLst>
          </xdr:cNvPr>
          <xdr:cNvSpPr/>
        </xdr:nvSpPr>
        <xdr:spPr>
          <a:xfrm>
            <a:off x="8565159" y="163835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32231FBF-C1F4-4716-B36F-06409780ACF2}"/>
              </a:ext>
            </a:extLst>
          </xdr:cNvPr>
          <xdr:cNvCxnSpPr>
            <a:cxnSpLocks/>
          </xdr:cNvCxnSpPr>
        </xdr:nvCxnSpPr>
        <xdr:spPr>
          <a:xfrm>
            <a:off x="8497554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CA2FB7C3-5D15-4DFD-A70B-6D5C3CFDA0EF}"/>
              </a:ext>
            </a:extLst>
          </xdr:cNvPr>
          <xdr:cNvSpPr/>
        </xdr:nvSpPr>
        <xdr:spPr>
          <a:xfrm>
            <a:off x="8576177" y="148286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2207110-55DC-4847-8940-F37642CD6E82}"/>
              </a:ext>
            </a:extLst>
          </xdr:cNvPr>
          <xdr:cNvSpPr/>
        </xdr:nvSpPr>
        <xdr:spPr>
          <a:xfrm>
            <a:off x="8709308" y="1481614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700D6B5-D886-4D51-BDE1-4B523619D637}"/>
              </a:ext>
            </a:extLst>
          </xdr:cNvPr>
          <xdr:cNvSpPr/>
        </xdr:nvSpPr>
        <xdr:spPr>
          <a:xfrm>
            <a:off x="8846071" y="148071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DA6CA9BD-8D16-4167-B25D-B38A4C1B4944}"/>
              </a:ext>
            </a:extLst>
          </xdr:cNvPr>
          <xdr:cNvCxnSpPr>
            <a:cxnSpLocks/>
          </xdr:cNvCxnSpPr>
        </xdr:nvCxnSpPr>
        <xdr:spPr>
          <a:xfrm>
            <a:off x="8631248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DE54EF6C-2336-43C1-AA62-6BBF1BEDEC59}"/>
              </a:ext>
            </a:extLst>
          </xdr:cNvPr>
          <xdr:cNvCxnSpPr>
            <a:cxnSpLocks/>
          </xdr:cNvCxnSpPr>
        </xdr:nvCxnSpPr>
        <xdr:spPr>
          <a:xfrm>
            <a:off x="8763526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2EE0F8EB-41CD-454B-8C46-CD52F1AF5DAD}"/>
              </a:ext>
            </a:extLst>
          </xdr:cNvPr>
          <xdr:cNvCxnSpPr>
            <a:cxnSpLocks/>
          </xdr:cNvCxnSpPr>
        </xdr:nvCxnSpPr>
        <xdr:spPr>
          <a:xfrm>
            <a:off x="8898593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3" name="円/楕円 468">
            <a:extLst>
              <a:ext uri="{FF2B5EF4-FFF2-40B4-BE49-F238E27FC236}">
                <a16:creationId xmlns:a16="http://schemas.microsoft.com/office/drawing/2014/main" id="{9761677B-54C1-43E4-A558-26AAC85E0DAB}"/>
              </a:ext>
            </a:extLst>
          </xdr:cNvPr>
          <xdr:cNvSpPr/>
        </xdr:nvSpPr>
        <xdr:spPr>
          <a:xfrm>
            <a:off x="8439989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" name="円/楕円 468">
            <a:extLst>
              <a:ext uri="{FF2B5EF4-FFF2-40B4-BE49-F238E27FC236}">
                <a16:creationId xmlns:a16="http://schemas.microsoft.com/office/drawing/2014/main" id="{845C4A76-9F18-47ED-A198-4283569E2312}"/>
              </a:ext>
            </a:extLst>
          </xdr:cNvPr>
          <xdr:cNvSpPr/>
        </xdr:nvSpPr>
        <xdr:spPr>
          <a:xfrm>
            <a:off x="8576177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" name="円/楕円 468">
            <a:extLst>
              <a:ext uri="{FF2B5EF4-FFF2-40B4-BE49-F238E27FC236}">
                <a16:creationId xmlns:a16="http://schemas.microsoft.com/office/drawing/2014/main" id="{23B67AFB-E5D6-4B38-8414-993A0F103F4D}"/>
              </a:ext>
            </a:extLst>
          </xdr:cNvPr>
          <xdr:cNvSpPr/>
        </xdr:nvSpPr>
        <xdr:spPr>
          <a:xfrm>
            <a:off x="8711118" y="133495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" name="円/楕円 468">
            <a:extLst>
              <a:ext uri="{FF2B5EF4-FFF2-40B4-BE49-F238E27FC236}">
                <a16:creationId xmlns:a16="http://schemas.microsoft.com/office/drawing/2014/main" id="{41D30B23-8774-4F23-AB67-56FB3948BFD9}"/>
              </a:ext>
            </a:extLst>
          </xdr:cNvPr>
          <xdr:cNvSpPr/>
        </xdr:nvSpPr>
        <xdr:spPr>
          <a:xfrm>
            <a:off x="8839339" y="1337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77878564-4178-419E-A0AB-6141877EA116}"/>
              </a:ext>
            </a:extLst>
          </xdr:cNvPr>
          <xdr:cNvCxnSpPr>
            <a:cxnSpLocks/>
          </xdr:cNvCxnSpPr>
        </xdr:nvCxnSpPr>
        <xdr:spPr>
          <a:xfrm>
            <a:off x="8439989" y="1612936"/>
            <a:ext cx="528913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8" name="円/楕円 468">
            <a:extLst>
              <a:ext uri="{FF2B5EF4-FFF2-40B4-BE49-F238E27FC236}">
                <a16:creationId xmlns:a16="http://schemas.microsoft.com/office/drawing/2014/main" id="{109522D6-2D3E-4C1F-9CBC-37F3702F5D9C}"/>
              </a:ext>
            </a:extLst>
          </xdr:cNvPr>
          <xdr:cNvSpPr/>
        </xdr:nvSpPr>
        <xdr:spPr>
          <a:xfrm>
            <a:off x="8743758" y="163621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9" name="円/楕円 468">
            <a:extLst>
              <a:ext uri="{FF2B5EF4-FFF2-40B4-BE49-F238E27FC236}">
                <a16:creationId xmlns:a16="http://schemas.microsoft.com/office/drawing/2014/main" id="{AA874FE4-1157-41D0-9159-F69A1C45A937}"/>
              </a:ext>
            </a:extLst>
          </xdr:cNvPr>
          <xdr:cNvSpPr/>
        </xdr:nvSpPr>
        <xdr:spPr>
          <a:xfrm>
            <a:off x="8646770" y="1755717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7106AB7-6178-46D4-BE38-E8799239DB75}"/>
              </a:ext>
            </a:extLst>
          </xdr:cNvPr>
          <xdr:cNvSpPr/>
        </xdr:nvSpPr>
        <xdr:spPr>
          <a:xfrm>
            <a:off x="8647251" y="188384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A9F2A9D-C2AE-45AE-B3C3-BAC8124199D5}"/>
              </a:ext>
            </a:extLst>
          </xdr:cNvPr>
          <xdr:cNvSpPr/>
        </xdr:nvSpPr>
        <xdr:spPr>
          <a:xfrm>
            <a:off x="8651254" y="20096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9D194F21-743B-4F3D-8C3C-6B23BEDEFEC2}"/>
              </a:ext>
            </a:extLst>
          </xdr:cNvPr>
          <xdr:cNvCxnSpPr>
            <a:cxnSpLocks/>
            <a:endCxn id="19" idx="1"/>
          </xdr:cNvCxnSpPr>
        </xdr:nvCxnSpPr>
        <xdr:spPr>
          <a:xfrm>
            <a:off x="8626862" y="1742990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AD6F98D5-C6C6-444A-8A25-C859CEAB90AE}"/>
              </a:ext>
            </a:extLst>
          </xdr:cNvPr>
          <xdr:cNvCxnSpPr>
            <a:cxnSpLocks/>
            <a:stCxn id="18" idx="4"/>
          </xdr:cNvCxnSpPr>
        </xdr:nvCxnSpPr>
        <xdr:spPr>
          <a:xfrm flipH="1">
            <a:off x="8743758" y="1742990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24" name="テキスト ボックス 55">
            <a:extLst>
              <a:ext uri="{FF2B5EF4-FFF2-40B4-BE49-F238E27FC236}">
                <a16:creationId xmlns:a16="http://schemas.microsoft.com/office/drawing/2014/main" id="{60DBA0B1-06C4-4847-BD22-BDBCC7593B35}"/>
              </a:ext>
            </a:extLst>
          </xdr:cNvPr>
          <xdr:cNvSpPr txBox="1"/>
        </xdr:nvSpPr>
        <xdr:spPr>
          <a:xfrm>
            <a:off x="8715266" y="1827250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25" name="二等辺三角形 24">
            <a:extLst>
              <a:ext uri="{FF2B5EF4-FFF2-40B4-BE49-F238E27FC236}">
                <a16:creationId xmlns:a16="http://schemas.microsoft.com/office/drawing/2014/main" id="{61157814-F199-4E18-9610-1CAB75447E5B}"/>
              </a:ext>
            </a:extLst>
          </xdr:cNvPr>
          <xdr:cNvSpPr/>
        </xdr:nvSpPr>
        <xdr:spPr>
          <a:xfrm rot="5400000">
            <a:off x="8897707" y="1891758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15</xdr:col>
      <xdr:colOff>24927</xdr:colOff>
      <xdr:row>2</xdr:row>
      <xdr:rowOff>117213</xdr:rowOff>
    </xdr:from>
    <xdr:to>
      <xdr:col>15</xdr:col>
      <xdr:colOff>624454</xdr:colOff>
      <xdr:row>2</xdr:row>
      <xdr:rowOff>964879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48A00AB6-ACA8-4ECC-8B95-8069D1432FE6}"/>
            </a:ext>
          </a:extLst>
        </xdr:cNvPr>
        <xdr:cNvGrpSpPr/>
      </xdr:nvGrpSpPr>
      <xdr:grpSpPr>
        <a:xfrm>
          <a:off x="14153677" y="498213"/>
          <a:ext cx="599527" cy="847666"/>
          <a:chOff x="8439989" y="1334950"/>
          <a:chExt cx="599527" cy="847666"/>
        </a:xfrm>
      </xdr:grpSpPr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7B3198B9-EAF1-42C3-821A-4452968908AB}"/>
              </a:ext>
            </a:extLst>
          </xdr:cNvPr>
          <xdr:cNvCxnSpPr>
            <a:cxnSpLocks/>
            <a:stCxn id="43" idx="4"/>
          </xdr:cNvCxnSpPr>
        </xdr:nvCxnSpPr>
        <xdr:spPr>
          <a:xfrm>
            <a:off x="8701842" y="1862492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419B01B-7C0A-4E34-8EA1-DDB0D72E5E41}"/>
              </a:ext>
            </a:extLst>
          </xdr:cNvPr>
          <xdr:cNvSpPr/>
        </xdr:nvSpPr>
        <xdr:spPr>
          <a:xfrm>
            <a:off x="8444293" y="148071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9" name="円/楕円 468">
            <a:extLst>
              <a:ext uri="{FF2B5EF4-FFF2-40B4-BE49-F238E27FC236}">
                <a16:creationId xmlns:a16="http://schemas.microsoft.com/office/drawing/2014/main" id="{B1E5BAF5-D0DF-40B4-8C71-53550A28DADB}"/>
              </a:ext>
            </a:extLst>
          </xdr:cNvPr>
          <xdr:cNvSpPr/>
        </xdr:nvSpPr>
        <xdr:spPr>
          <a:xfrm>
            <a:off x="8565159" y="163835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195C3A7D-D110-4F5D-930B-2871D2959548}"/>
              </a:ext>
            </a:extLst>
          </xdr:cNvPr>
          <xdr:cNvCxnSpPr>
            <a:cxnSpLocks/>
          </xdr:cNvCxnSpPr>
        </xdr:nvCxnSpPr>
        <xdr:spPr>
          <a:xfrm>
            <a:off x="8497554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EA33E0BB-C249-41FF-94E1-20CFEE9EBAAB}"/>
              </a:ext>
            </a:extLst>
          </xdr:cNvPr>
          <xdr:cNvSpPr/>
        </xdr:nvSpPr>
        <xdr:spPr>
          <a:xfrm>
            <a:off x="8576177" y="148286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C7AD59D-1CB0-4713-93AB-2CB8C71C79CA}"/>
              </a:ext>
            </a:extLst>
          </xdr:cNvPr>
          <xdr:cNvSpPr/>
        </xdr:nvSpPr>
        <xdr:spPr>
          <a:xfrm>
            <a:off x="8709308" y="1481614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32C3A15-600C-4048-9C1B-5CFF8CD58433}"/>
              </a:ext>
            </a:extLst>
          </xdr:cNvPr>
          <xdr:cNvSpPr/>
        </xdr:nvSpPr>
        <xdr:spPr>
          <a:xfrm>
            <a:off x="8846071" y="148071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6164488F-1E06-4FE7-B16F-28C6BEBB7CDC}"/>
              </a:ext>
            </a:extLst>
          </xdr:cNvPr>
          <xdr:cNvCxnSpPr>
            <a:cxnSpLocks/>
          </xdr:cNvCxnSpPr>
        </xdr:nvCxnSpPr>
        <xdr:spPr>
          <a:xfrm>
            <a:off x="8631248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35" name="直線コネクタ 34">
            <a:extLst>
              <a:ext uri="{FF2B5EF4-FFF2-40B4-BE49-F238E27FC236}">
                <a16:creationId xmlns:a16="http://schemas.microsoft.com/office/drawing/2014/main" id="{ECF239B7-7DD0-4CB6-B0F9-96DE3523DD20}"/>
              </a:ext>
            </a:extLst>
          </xdr:cNvPr>
          <xdr:cNvCxnSpPr>
            <a:cxnSpLocks/>
          </xdr:cNvCxnSpPr>
        </xdr:nvCxnSpPr>
        <xdr:spPr>
          <a:xfrm>
            <a:off x="8763526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39E45FEF-E7C1-47B4-821F-CA7100CF912A}"/>
              </a:ext>
            </a:extLst>
          </xdr:cNvPr>
          <xdr:cNvCxnSpPr>
            <a:cxnSpLocks/>
          </xdr:cNvCxnSpPr>
        </xdr:nvCxnSpPr>
        <xdr:spPr>
          <a:xfrm>
            <a:off x="8898593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37" name="円/楕円 468">
            <a:extLst>
              <a:ext uri="{FF2B5EF4-FFF2-40B4-BE49-F238E27FC236}">
                <a16:creationId xmlns:a16="http://schemas.microsoft.com/office/drawing/2014/main" id="{8D1BF253-6475-484A-BE59-C163A744758B}"/>
              </a:ext>
            </a:extLst>
          </xdr:cNvPr>
          <xdr:cNvSpPr/>
        </xdr:nvSpPr>
        <xdr:spPr>
          <a:xfrm>
            <a:off x="8439989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8" name="円/楕円 468">
            <a:extLst>
              <a:ext uri="{FF2B5EF4-FFF2-40B4-BE49-F238E27FC236}">
                <a16:creationId xmlns:a16="http://schemas.microsoft.com/office/drawing/2014/main" id="{C56B6450-7B56-40E2-8139-12B03973DDF7}"/>
              </a:ext>
            </a:extLst>
          </xdr:cNvPr>
          <xdr:cNvSpPr/>
        </xdr:nvSpPr>
        <xdr:spPr>
          <a:xfrm>
            <a:off x="8576177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39" name="円/楕円 468">
            <a:extLst>
              <a:ext uri="{FF2B5EF4-FFF2-40B4-BE49-F238E27FC236}">
                <a16:creationId xmlns:a16="http://schemas.microsoft.com/office/drawing/2014/main" id="{A81FB5D4-9D3A-46FA-9698-69CC2D4A7FFE}"/>
              </a:ext>
            </a:extLst>
          </xdr:cNvPr>
          <xdr:cNvSpPr/>
        </xdr:nvSpPr>
        <xdr:spPr>
          <a:xfrm>
            <a:off x="8711118" y="133495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0" name="円/楕円 468">
            <a:extLst>
              <a:ext uri="{FF2B5EF4-FFF2-40B4-BE49-F238E27FC236}">
                <a16:creationId xmlns:a16="http://schemas.microsoft.com/office/drawing/2014/main" id="{A322EC05-2693-4AFD-842B-EAA130EA85F2}"/>
              </a:ext>
            </a:extLst>
          </xdr:cNvPr>
          <xdr:cNvSpPr/>
        </xdr:nvSpPr>
        <xdr:spPr>
          <a:xfrm>
            <a:off x="8839339" y="1337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F8C95C14-BAD2-4E38-B252-BD8135A69911}"/>
              </a:ext>
            </a:extLst>
          </xdr:cNvPr>
          <xdr:cNvCxnSpPr>
            <a:cxnSpLocks/>
          </xdr:cNvCxnSpPr>
        </xdr:nvCxnSpPr>
        <xdr:spPr>
          <a:xfrm>
            <a:off x="8439989" y="1612936"/>
            <a:ext cx="528913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42" name="円/楕円 468">
            <a:extLst>
              <a:ext uri="{FF2B5EF4-FFF2-40B4-BE49-F238E27FC236}">
                <a16:creationId xmlns:a16="http://schemas.microsoft.com/office/drawing/2014/main" id="{202AD0CB-02A2-44F4-B26D-2661EC686252}"/>
              </a:ext>
            </a:extLst>
          </xdr:cNvPr>
          <xdr:cNvSpPr/>
        </xdr:nvSpPr>
        <xdr:spPr>
          <a:xfrm>
            <a:off x="8743758" y="163621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3" name="円/楕円 468">
            <a:extLst>
              <a:ext uri="{FF2B5EF4-FFF2-40B4-BE49-F238E27FC236}">
                <a16:creationId xmlns:a16="http://schemas.microsoft.com/office/drawing/2014/main" id="{A879DCB6-F296-41A7-90A6-4628807F8547}"/>
              </a:ext>
            </a:extLst>
          </xdr:cNvPr>
          <xdr:cNvSpPr/>
        </xdr:nvSpPr>
        <xdr:spPr>
          <a:xfrm>
            <a:off x="8646770" y="1755717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A20DAAB-9F33-4034-A05B-9BE4F53DC7ED}"/>
              </a:ext>
            </a:extLst>
          </xdr:cNvPr>
          <xdr:cNvSpPr/>
        </xdr:nvSpPr>
        <xdr:spPr>
          <a:xfrm>
            <a:off x="8647251" y="188384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C117B6F-9708-403D-A7CD-27B854EA3096}"/>
              </a:ext>
            </a:extLst>
          </xdr:cNvPr>
          <xdr:cNvSpPr/>
        </xdr:nvSpPr>
        <xdr:spPr>
          <a:xfrm>
            <a:off x="8651254" y="20096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91C61F65-03FA-4E5B-9362-B124C5FB3E09}"/>
              </a:ext>
            </a:extLst>
          </xdr:cNvPr>
          <xdr:cNvCxnSpPr>
            <a:cxnSpLocks/>
            <a:endCxn id="43" idx="1"/>
          </xdr:cNvCxnSpPr>
        </xdr:nvCxnSpPr>
        <xdr:spPr>
          <a:xfrm>
            <a:off x="8626862" y="1742990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CEBD833E-E6A3-4F5A-BB56-1B11AB9E8D02}"/>
              </a:ext>
            </a:extLst>
          </xdr:cNvPr>
          <xdr:cNvCxnSpPr>
            <a:cxnSpLocks/>
            <a:stCxn id="42" idx="4"/>
          </xdr:cNvCxnSpPr>
        </xdr:nvCxnSpPr>
        <xdr:spPr>
          <a:xfrm flipH="1">
            <a:off x="8743758" y="1742990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48" name="テキスト ボックス 87">
            <a:extLst>
              <a:ext uri="{FF2B5EF4-FFF2-40B4-BE49-F238E27FC236}">
                <a16:creationId xmlns:a16="http://schemas.microsoft.com/office/drawing/2014/main" id="{B6467A49-828A-469F-879B-112C0A760F9F}"/>
              </a:ext>
            </a:extLst>
          </xdr:cNvPr>
          <xdr:cNvSpPr txBox="1"/>
        </xdr:nvSpPr>
        <xdr:spPr>
          <a:xfrm>
            <a:off x="8721080" y="1712238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49" name="テキスト ボックス 88">
            <a:extLst>
              <a:ext uri="{FF2B5EF4-FFF2-40B4-BE49-F238E27FC236}">
                <a16:creationId xmlns:a16="http://schemas.microsoft.com/office/drawing/2014/main" id="{305A0124-5579-4BCA-8231-C445A71309F3}"/>
              </a:ext>
            </a:extLst>
          </xdr:cNvPr>
          <xdr:cNvSpPr txBox="1"/>
        </xdr:nvSpPr>
        <xdr:spPr>
          <a:xfrm>
            <a:off x="8721080" y="1928700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50" name="二等辺三角形 49">
            <a:extLst>
              <a:ext uri="{FF2B5EF4-FFF2-40B4-BE49-F238E27FC236}">
                <a16:creationId xmlns:a16="http://schemas.microsoft.com/office/drawing/2014/main" id="{D3987DD5-CFC0-458B-9135-938E6B893E0C}"/>
              </a:ext>
            </a:extLst>
          </xdr:cNvPr>
          <xdr:cNvSpPr/>
        </xdr:nvSpPr>
        <xdr:spPr>
          <a:xfrm rot="5400000">
            <a:off x="8902333" y="1782806"/>
            <a:ext cx="141022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51" name="二等辺三角形 50">
            <a:extLst>
              <a:ext uri="{FF2B5EF4-FFF2-40B4-BE49-F238E27FC236}">
                <a16:creationId xmlns:a16="http://schemas.microsoft.com/office/drawing/2014/main" id="{80559A7F-DCAC-4E32-8B7E-F5827852E231}"/>
              </a:ext>
            </a:extLst>
          </xdr:cNvPr>
          <xdr:cNvSpPr/>
        </xdr:nvSpPr>
        <xdr:spPr>
          <a:xfrm rot="5400000">
            <a:off x="8906697" y="1999251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13</xdr:col>
      <xdr:colOff>125551</xdr:colOff>
      <xdr:row>2</xdr:row>
      <xdr:rowOff>121251</xdr:rowOff>
    </xdr:from>
    <xdr:to>
      <xdr:col>13</xdr:col>
      <xdr:colOff>654464</xdr:colOff>
      <xdr:row>2</xdr:row>
      <xdr:rowOff>951400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6F0B1A18-4435-4BFC-9A3C-4CFBAD841A99}"/>
            </a:ext>
          </a:extLst>
        </xdr:cNvPr>
        <xdr:cNvGrpSpPr/>
      </xdr:nvGrpSpPr>
      <xdr:grpSpPr>
        <a:xfrm>
          <a:off x="12603301" y="502251"/>
          <a:ext cx="528913" cy="830149"/>
          <a:chOff x="8439989" y="1334950"/>
          <a:chExt cx="528913" cy="830149"/>
        </a:xfrm>
      </xdr:grpSpPr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1C4EA575-F71C-4EFB-B2EB-BAB9B2D118DE}"/>
              </a:ext>
            </a:extLst>
          </xdr:cNvPr>
          <xdr:cNvCxnSpPr>
            <a:cxnSpLocks/>
            <a:stCxn id="69" idx="4"/>
          </xdr:cNvCxnSpPr>
        </xdr:nvCxnSpPr>
        <xdr:spPr>
          <a:xfrm>
            <a:off x="8701842" y="1862492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5417CE4-65FB-4792-93CC-169F9E58DFDB}"/>
              </a:ext>
            </a:extLst>
          </xdr:cNvPr>
          <xdr:cNvSpPr/>
        </xdr:nvSpPr>
        <xdr:spPr>
          <a:xfrm>
            <a:off x="8444293" y="148071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5" name="円/楕円 468">
            <a:extLst>
              <a:ext uri="{FF2B5EF4-FFF2-40B4-BE49-F238E27FC236}">
                <a16:creationId xmlns:a16="http://schemas.microsoft.com/office/drawing/2014/main" id="{FA696A02-5C41-4C0A-9F79-04DCC9B9CEF5}"/>
              </a:ext>
            </a:extLst>
          </xdr:cNvPr>
          <xdr:cNvSpPr/>
        </xdr:nvSpPr>
        <xdr:spPr>
          <a:xfrm>
            <a:off x="8565159" y="163835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6CFC6C6B-4924-47E2-B0C8-3EDFBCEABD9F}"/>
              </a:ext>
            </a:extLst>
          </xdr:cNvPr>
          <xdr:cNvCxnSpPr>
            <a:cxnSpLocks/>
          </xdr:cNvCxnSpPr>
        </xdr:nvCxnSpPr>
        <xdr:spPr>
          <a:xfrm>
            <a:off x="8497554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10ADF9C-9B62-43CB-AABB-9529596A2742}"/>
              </a:ext>
            </a:extLst>
          </xdr:cNvPr>
          <xdr:cNvSpPr/>
        </xdr:nvSpPr>
        <xdr:spPr>
          <a:xfrm>
            <a:off x="8576177" y="148286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1028DD5-36A3-4B8F-8FD4-2F9F477CC81E}"/>
              </a:ext>
            </a:extLst>
          </xdr:cNvPr>
          <xdr:cNvSpPr/>
        </xdr:nvSpPr>
        <xdr:spPr>
          <a:xfrm>
            <a:off x="8709308" y="1481614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09AEB35-003F-49F1-B2F0-B80ECBAD149C}"/>
              </a:ext>
            </a:extLst>
          </xdr:cNvPr>
          <xdr:cNvSpPr/>
        </xdr:nvSpPr>
        <xdr:spPr>
          <a:xfrm>
            <a:off x="8846071" y="148071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60" name="直線コネクタ 59">
            <a:extLst>
              <a:ext uri="{FF2B5EF4-FFF2-40B4-BE49-F238E27FC236}">
                <a16:creationId xmlns:a16="http://schemas.microsoft.com/office/drawing/2014/main" id="{371D9FD7-EFB8-43E1-98B7-3DDBF528CC1D}"/>
              </a:ext>
            </a:extLst>
          </xdr:cNvPr>
          <xdr:cNvCxnSpPr>
            <a:cxnSpLocks/>
          </xdr:cNvCxnSpPr>
        </xdr:nvCxnSpPr>
        <xdr:spPr>
          <a:xfrm>
            <a:off x="8631248" y="143073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1B9F6F10-FC0C-4392-A83B-63C6E664A146}"/>
              </a:ext>
            </a:extLst>
          </xdr:cNvPr>
          <xdr:cNvCxnSpPr>
            <a:cxnSpLocks/>
          </xdr:cNvCxnSpPr>
        </xdr:nvCxnSpPr>
        <xdr:spPr>
          <a:xfrm>
            <a:off x="8763526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7243643B-D3E0-486B-84A7-5C66ABEFBE4B}"/>
              </a:ext>
            </a:extLst>
          </xdr:cNvPr>
          <xdr:cNvCxnSpPr>
            <a:cxnSpLocks/>
          </xdr:cNvCxnSpPr>
        </xdr:nvCxnSpPr>
        <xdr:spPr>
          <a:xfrm>
            <a:off x="8898593" y="143017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63" name="円/楕円 468">
            <a:extLst>
              <a:ext uri="{FF2B5EF4-FFF2-40B4-BE49-F238E27FC236}">
                <a16:creationId xmlns:a16="http://schemas.microsoft.com/office/drawing/2014/main" id="{C2A9EDEC-3C8C-488F-AB8D-F163EB3E21E7}"/>
              </a:ext>
            </a:extLst>
          </xdr:cNvPr>
          <xdr:cNvSpPr/>
        </xdr:nvSpPr>
        <xdr:spPr>
          <a:xfrm>
            <a:off x="8439989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4" name="円/楕円 468">
            <a:extLst>
              <a:ext uri="{FF2B5EF4-FFF2-40B4-BE49-F238E27FC236}">
                <a16:creationId xmlns:a16="http://schemas.microsoft.com/office/drawing/2014/main" id="{1D44A204-1141-4A9B-A2B1-CBF44D6726C8}"/>
              </a:ext>
            </a:extLst>
          </xdr:cNvPr>
          <xdr:cNvSpPr/>
        </xdr:nvSpPr>
        <xdr:spPr>
          <a:xfrm>
            <a:off x="8576177" y="1334951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5" name="円/楕円 468">
            <a:extLst>
              <a:ext uri="{FF2B5EF4-FFF2-40B4-BE49-F238E27FC236}">
                <a16:creationId xmlns:a16="http://schemas.microsoft.com/office/drawing/2014/main" id="{C3FDD10B-51E1-474A-B241-6DDBC51C9CC0}"/>
              </a:ext>
            </a:extLst>
          </xdr:cNvPr>
          <xdr:cNvSpPr/>
        </xdr:nvSpPr>
        <xdr:spPr>
          <a:xfrm>
            <a:off x="8711118" y="133495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6" name="円/楕円 468">
            <a:extLst>
              <a:ext uri="{FF2B5EF4-FFF2-40B4-BE49-F238E27FC236}">
                <a16:creationId xmlns:a16="http://schemas.microsoft.com/office/drawing/2014/main" id="{8692CD10-868F-4546-A3E0-6CD70E815C4F}"/>
              </a:ext>
            </a:extLst>
          </xdr:cNvPr>
          <xdr:cNvSpPr/>
        </xdr:nvSpPr>
        <xdr:spPr>
          <a:xfrm>
            <a:off x="8839339" y="1337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67" name="直線コネクタ 66">
            <a:extLst>
              <a:ext uri="{FF2B5EF4-FFF2-40B4-BE49-F238E27FC236}">
                <a16:creationId xmlns:a16="http://schemas.microsoft.com/office/drawing/2014/main" id="{DE7CD08E-47E2-44A0-ACA3-567869E37884}"/>
              </a:ext>
            </a:extLst>
          </xdr:cNvPr>
          <xdr:cNvCxnSpPr>
            <a:cxnSpLocks/>
          </xdr:cNvCxnSpPr>
        </xdr:nvCxnSpPr>
        <xdr:spPr>
          <a:xfrm>
            <a:off x="8439989" y="1612936"/>
            <a:ext cx="528913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68" name="円/楕円 468">
            <a:extLst>
              <a:ext uri="{FF2B5EF4-FFF2-40B4-BE49-F238E27FC236}">
                <a16:creationId xmlns:a16="http://schemas.microsoft.com/office/drawing/2014/main" id="{D57D1657-4BDB-4B9C-9A33-53B41F4C18C9}"/>
              </a:ext>
            </a:extLst>
          </xdr:cNvPr>
          <xdr:cNvSpPr/>
        </xdr:nvSpPr>
        <xdr:spPr>
          <a:xfrm>
            <a:off x="8743758" y="163621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69" name="円/楕円 468">
            <a:extLst>
              <a:ext uri="{FF2B5EF4-FFF2-40B4-BE49-F238E27FC236}">
                <a16:creationId xmlns:a16="http://schemas.microsoft.com/office/drawing/2014/main" id="{F0C7D0A4-0DAC-4116-BC51-54B9EB993849}"/>
              </a:ext>
            </a:extLst>
          </xdr:cNvPr>
          <xdr:cNvSpPr/>
        </xdr:nvSpPr>
        <xdr:spPr>
          <a:xfrm>
            <a:off x="8646770" y="1755717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E2BD9F36-D8B6-410C-9135-88EB4172C084}"/>
              </a:ext>
            </a:extLst>
          </xdr:cNvPr>
          <xdr:cNvSpPr/>
        </xdr:nvSpPr>
        <xdr:spPr>
          <a:xfrm>
            <a:off x="8647251" y="188384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12B97B8-D854-464A-9303-62249049649D}"/>
              </a:ext>
            </a:extLst>
          </xdr:cNvPr>
          <xdr:cNvSpPr/>
        </xdr:nvSpPr>
        <xdr:spPr>
          <a:xfrm>
            <a:off x="8651254" y="20096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72" name="直線コネクタ 71">
            <a:extLst>
              <a:ext uri="{FF2B5EF4-FFF2-40B4-BE49-F238E27FC236}">
                <a16:creationId xmlns:a16="http://schemas.microsoft.com/office/drawing/2014/main" id="{EAD40E5C-4E33-48D3-9B02-E9701E9C7F02}"/>
              </a:ext>
            </a:extLst>
          </xdr:cNvPr>
          <xdr:cNvCxnSpPr>
            <a:cxnSpLocks/>
            <a:endCxn id="69" idx="1"/>
          </xdr:cNvCxnSpPr>
        </xdr:nvCxnSpPr>
        <xdr:spPr>
          <a:xfrm>
            <a:off x="8626862" y="1742990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216476B9-E227-47A9-A74E-04477EB08F30}"/>
              </a:ext>
            </a:extLst>
          </xdr:cNvPr>
          <xdr:cNvCxnSpPr>
            <a:cxnSpLocks/>
            <a:stCxn id="68" idx="4"/>
          </xdr:cNvCxnSpPr>
        </xdr:nvCxnSpPr>
        <xdr:spPr>
          <a:xfrm flipH="1">
            <a:off x="8743758" y="1742990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12</xdr:col>
      <xdr:colOff>144064</xdr:colOff>
      <xdr:row>2</xdr:row>
      <xdr:rowOff>109537</xdr:rowOff>
    </xdr:from>
    <xdr:to>
      <xdr:col>12</xdr:col>
      <xdr:colOff>666226</xdr:colOff>
      <xdr:row>2</xdr:row>
      <xdr:rowOff>962782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85146D1E-83F3-4085-A771-90BF9FFCFBB2}"/>
            </a:ext>
          </a:extLst>
        </xdr:cNvPr>
        <xdr:cNvGrpSpPr/>
      </xdr:nvGrpSpPr>
      <xdr:grpSpPr>
        <a:xfrm>
          <a:off x="11796314" y="490537"/>
          <a:ext cx="522162" cy="853245"/>
          <a:chOff x="7672446" y="1109442"/>
          <a:chExt cx="522162" cy="853245"/>
        </a:xfrm>
      </xdr:grpSpPr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3F6357CF-686A-4266-94A0-424C3BC723F9}"/>
              </a:ext>
            </a:extLst>
          </xdr:cNvPr>
          <xdr:cNvCxnSpPr>
            <a:cxnSpLocks/>
            <a:stCxn id="88" idx="4"/>
          </xdr:cNvCxnSpPr>
        </xdr:nvCxnSpPr>
        <xdr:spPr>
          <a:xfrm>
            <a:off x="7856934" y="1642563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1185DE0B-FB16-4F1C-BDFE-205E8BFA61FE}"/>
              </a:ext>
            </a:extLst>
          </xdr:cNvPr>
          <xdr:cNvSpPr/>
        </xdr:nvSpPr>
        <xdr:spPr>
          <a:xfrm>
            <a:off x="7676750" y="125521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77" name="円/楕円 468">
            <a:extLst>
              <a:ext uri="{FF2B5EF4-FFF2-40B4-BE49-F238E27FC236}">
                <a16:creationId xmlns:a16="http://schemas.microsoft.com/office/drawing/2014/main" id="{61001AC1-0298-4162-85B1-A7DE68E942C8}"/>
              </a:ext>
            </a:extLst>
          </xdr:cNvPr>
          <xdr:cNvSpPr/>
        </xdr:nvSpPr>
        <xdr:spPr>
          <a:xfrm>
            <a:off x="7720251" y="1418429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88CE2529-7669-4F1D-8AC0-DE6473B01534}"/>
              </a:ext>
            </a:extLst>
          </xdr:cNvPr>
          <xdr:cNvCxnSpPr>
            <a:cxnSpLocks/>
          </xdr:cNvCxnSpPr>
        </xdr:nvCxnSpPr>
        <xdr:spPr>
          <a:xfrm>
            <a:off x="7730011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D96B6C66-66DE-4FEB-9C4F-B08106C40DC5}"/>
              </a:ext>
            </a:extLst>
          </xdr:cNvPr>
          <xdr:cNvSpPr/>
        </xdr:nvSpPr>
        <xdr:spPr>
          <a:xfrm>
            <a:off x="7808634" y="125735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0DB674E-2363-4C86-9427-2656C8B71F32}"/>
              </a:ext>
            </a:extLst>
          </xdr:cNvPr>
          <xdr:cNvSpPr/>
        </xdr:nvSpPr>
        <xdr:spPr>
          <a:xfrm>
            <a:off x="7941765" y="125610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81" name="直線コネクタ 80">
            <a:extLst>
              <a:ext uri="{FF2B5EF4-FFF2-40B4-BE49-F238E27FC236}">
                <a16:creationId xmlns:a16="http://schemas.microsoft.com/office/drawing/2014/main" id="{4A6E4CCF-7E84-4B10-A005-57ECC696B7B1}"/>
              </a:ext>
            </a:extLst>
          </xdr:cNvPr>
          <xdr:cNvCxnSpPr>
            <a:cxnSpLocks/>
          </xdr:cNvCxnSpPr>
        </xdr:nvCxnSpPr>
        <xdr:spPr>
          <a:xfrm>
            <a:off x="7863705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82" name="直線コネクタ 81">
            <a:extLst>
              <a:ext uri="{FF2B5EF4-FFF2-40B4-BE49-F238E27FC236}">
                <a16:creationId xmlns:a16="http://schemas.microsoft.com/office/drawing/2014/main" id="{B978D8DA-5095-45D1-8210-EA789E22DE26}"/>
              </a:ext>
            </a:extLst>
          </xdr:cNvPr>
          <xdr:cNvCxnSpPr>
            <a:cxnSpLocks/>
          </xdr:cNvCxnSpPr>
        </xdr:nvCxnSpPr>
        <xdr:spPr>
          <a:xfrm>
            <a:off x="7995983" y="120467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83" name="円/楕円 468">
            <a:extLst>
              <a:ext uri="{FF2B5EF4-FFF2-40B4-BE49-F238E27FC236}">
                <a16:creationId xmlns:a16="http://schemas.microsoft.com/office/drawing/2014/main" id="{E489D5D8-5239-4D43-8CE5-1004BD7DB1F2}"/>
              </a:ext>
            </a:extLst>
          </xdr:cNvPr>
          <xdr:cNvSpPr/>
        </xdr:nvSpPr>
        <xdr:spPr>
          <a:xfrm>
            <a:off x="7672446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4" name="円/楕円 468">
            <a:extLst>
              <a:ext uri="{FF2B5EF4-FFF2-40B4-BE49-F238E27FC236}">
                <a16:creationId xmlns:a16="http://schemas.microsoft.com/office/drawing/2014/main" id="{AF74A480-B0A6-4BB6-AB9B-0AB49625091C}"/>
              </a:ext>
            </a:extLst>
          </xdr:cNvPr>
          <xdr:cNvSpPr/>
        </xdr:nvSpPr>
        <xdr:spPr>
          <a:xfrm>
            <a:off x="7808634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5" name="円/楕円 468">
            <a:extLst>
              <a:ext uri="{FF2B5EF4-FFF2-40B4-BE49-F238E27FC236}">
                <a16:creationId xmlns:a16="http://schemas.microsoft.com/office/drawing/2014/main" id="{99321F0F-3CA5-4138-86E0-8BDF77AB2AE0}"/>
              </a:ext>
            </a:extLst>
          </xdr:cNvPr>
          <xdr:cNvSpPr/>
        </xdr:nvSpPr>
        <xdr:spPr>
          <a:xfrm>
            <a:off x="7943575" y="1109442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B05ABEC3-A0A6-4106-A49F-68E71103FA99}"/>
              </a:ext>
            </a:extLst>
          </xdr:cNvPr>
          <xdr:cNvCxnSpPr>
            <a:cxnSpLocks/>
          </xdr:cNvCxnSpPr>
        </xdr:nvCxnSpPr>
        <xdr:spPr>
          <a:xfrm>
            <a:off x="7672446" y="1387428"/>
            <a:ext cx="391894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87" name="円/楕円 468">
            <a:extLst>
              <a:ext uri="{FF2B5EF4-FFF2-40B4-BE49-F238E27FC236}">
                <a16:creationId xmlns:a16="http://schemas.microsoft.com/office/drawing/2014/main" id="{AE970E1E-CF12-4AF0-A946-A1BA5A47CF3D}"/>
              </a:ext>
            </a:extLst>
          </xdr:cNvPr>
          <xdr:cNvSpPr/>
        </xdr:nvSpPr>
        <xdr:spPr>
          <a:xfrm>
            <a:off x="7898850" y="1416286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8" name="円/楕円 468">
            <a:extLst>
              <a:ext uri="{FF2B5EF4-FFF2-40B4-BE49-F238E27FC236}">
                <a16:creationId xmlns:a16="http://schemas.microsoft.com/office/drawing/2014/main" id="{39383CC9-9848-4E75-9B27-42C45B35ABCB}"/>
              </a:ext>
            </a:extLst>
          </xdr:cNvPr>
          <xdr:cNvSpPr/>
        </xdr:nvSpPr>
        <xdr:spPr>
          <a:xfrm>
            <a:off x="7801862" y="153578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98257CA-B8F1-49A4-90F6-276B5849626C}"/>
              </a:ext>
            </a:extLst>
          </xdr:cNvPr>
          <xdr:cNvSpPr/>
        </xdr:nvSpPr>
        <xdr:spPr>
          <a:xfrm>
            <a:off x="7802343" y="166391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916B2184-1628-4172-9EE0-AC3FB9F640C0}"/>
              </a:ext>
            </a:extLst>
          </xdr:cNvPr>
          <xdr:cNvSpPr/>
        </xdr:nvSpPr>
        <xdr:spPr>
          <a:xfrm>
            <a:off x="7806346" y="178970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91" name="直線コネクタ 90">
            <a:extLst>
              <a:ext uri="{FF2B5EF4-FFF2-40B4-BE49-F238E27FC236}">
                <a16:creationId xmlns:a16="http://schemas.microsoft.com/office/drawing/2014/main" id="{7B45304F-C8E1-4F7D-93EC-9DE6692278BC}"/>
              </a:ext>
            </a:extLst>
          </xdr:cNvPr>
          <xdr:cNvCxnSpPr>
            <a:cxnSpLocks/>
            <a:endCxn id="88" idx="1"/>
          </xdr:cNvCxnSpPr>
        </xdr:nvCxnSpPr>
        <xdr:spPr>
          <a:xfrm>
            <a:off x="7781954" y="1523061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92" name="直線コネクタ 91">
            <a:extLst>
              <a:ext uri="{FF2B5EF4-FFF2-40B4-BE49-F238E27FC236}">
                <a16:creationId xmlns:a16="http://schemas.microsoft.com/office/drawing/2014/main" id="{854F37B8-8CD7-4D68-B8D7-F8139F4D0C32}"/>
              </a:ext>
            </a:extLst>
          </xdr:cNvPr>
          <xdr:cNvCxnSpPr>
            <a:cxnSpLocks/>
            <a:stCxn id="87" idx="4"/>
          </xdr:cNvCxnSpPr>
        </xdr:nvCxnSpPr>
        <xdr:spPr>
          <a:xfrm flipH="1">
            <a:off x="7898850" y="1523061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93" name="テキスト ボックス 168">
            <a:extLst>
              <a:ext uri="{FF2B5EF4-FFF2-40B4-BE49-F238E27FC236}">
                <a16:creationId xmlns:a16="http://schemas.microsoft.com/office/drawing/2014/main" id="{EFB74912-BCA7-4194-BF8B-9A8B1F51BB13}"/>
              </a:ext>
            </a:extLst>
          </xdr:cNvPr>
          <xdr:cNvSpPr txBox="1"/>
        </xdr:nvSpPr>
        <xdr:spPr>
          <a:xfrm>
            <a:off x="7876172" y="1492309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94" name="テキスト ボックス 169">
            <a:extLst>
              <a:ext uri="{FF2B5EF4-FFF2-40B4-BE49-F238E27FC236}">
                <a16:creationId xmlns:a16="http://schemas.microsoft.com/office/drawing/2014/main" id="{12E68A6D-7E4F-49F6-9833-21BE4F6CB422}"/>
              </a:ext>
            </a:extLst>
          </xdr:cNvPr>
          <xdr:cNvSpPr txBox="1"/>
        </xdr:nvSpPr>
        <xdr:spPr>
          <a:xfrm>
            <a:off x="7876172" y="1708771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95" name="二等辺三角形 94">
            <a:extLst>
              <a:ext uri="{FF2B5EF4-FFF2-40B4-BE49-F238E27FC236}">
                <a16:creationId xmlns:a16="http://schemas.microsoft.com/office/drawing/2014/main" id="{EFB9D104-92B7-4EC4-B90D-89D0A5DEFC8F}"/>
              </a:ext>
            </a:extLst>
          </xdr:cNvPr>
          <xdr:cNvSpPr/>
        </xdr:nvSpPr>
        <xdr:spPr>
          <a:xfrm rot="5400000">
            <a:off x="8057425" y="1562877"/>
            <a:ext cx="141022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96" name="二等辺三角形 95">
            <a:extLst>
              <a:ext uri="{FF2B5EF4-FFF2-40B4-BE49-F238E27FC236}">
                <a16:creationId xmlns:a16="http://schemas.microsoft.com/office/drawing/2014/main" id="{0CB797BE-2824-4CDC-A36B-148469393DD3}"/>
              </a:ext>
            </a:extLst>
          </xdr:cNvPr>
          <xdr:cNvSpPr/>
        </xdr:nvSpPr>
        <xdr:spPr>
          <a:xfrm rot="5400000">
            <a:off x="8061789" y="1779322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9</xdr:col>
      <xdr:colOff>110190</xdr:colOff>
      <xdr:row>2</xdr:row>
      <xdr:rowOff>112926</xdr:rowOff>
    </xdr:from>
    <xdr:to>
      <xdr:col>9</xdr:col>
      <xdr:colOff>584014</xdr:colOff>
      <xdr:row>2</xdr:row>
      <xdr:rowOff>934019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9FA4DE6D-BDAE-4774-8A1E-46DB7800A5AE}"/>
            </a:ext>
          </a:extLst>
        </xdr:cNvPr>
        <xdr:cNvGrpSpPr/>
      </xdr:nvGrpSpPr>
      <xdr:grpSpPr>
        <a:xfrm>
          <a:off x="9285940" y="493926"/>
          <a:ext cx="473824" cy="821093"/>
          <a:chOff x="7715947" y="1124077"/>
          <a:chExt cx="473824" cy="821093"/>
        </a:xfrm>
      </xdr:grpSpPr>
      <xdr:cxnSp macro="">
        <xdr:nvCxnSpPr>
          <xdr:cNvPr id="98" name="直線コネクタ 97">
            <a:extLst>
              <a:ext uri="{FF2B5EF4-FFF2-40B4-BE49-F238E27FC236}">
                <a16:creationId xmlns:a16="http://schemas.microsoft.com/office/drawing/2014/main" id="{90DCEFED-A9E9-4232-8CE6-B84B4AC5A91E}"/>
              </a:ext>
            </a:extLst>
          </xdr:cNvPr>
          <xdr:cNvCxnSpPr>
            <a:cxnSpLocks/>
            <a:stCxn id="107" idx="4"/>
          </xdr:cNvCxnSpPr>
        </xdr:nvCxnSpPr>
        <xdr:spPr>
          <a:xfrm>
            <a:off x="7856934" y="1642563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13B92D67-82A2-4F3C-BC89-ECE86A29C767}"/>
              </a:ext>
            </a:extLst>
          </xdr:cNvPr>
          <xdr:cNvSpPr/>
        </xdr:nvSpPr>
        <xdr:spPr>
          <a:xfrm>
            <a:off x="7720251" y="127325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0" name="円/楕円 468">
            <a:extLst>
              <a:ext uri="{FF2B5EF4-FFF2-40B4-BE49-F238E27FC236}">
                <a16:creationId xmlns:a16="http://schemas.microsoft.com/office/drawing/2014/main" id="{41E3EF3D-7C4A-4667-B425-E3E16453C133}"/>
              </a:ext>
            </a:extLst>
          </xdr:cNvPr>
          <xdr:cNvSpPr/>
        </xdr:nvSpPr>
        <xdr:spPr>
          <a:xfrm>
            <a:off x="7720251" y="1418429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01" name="直線コネクタ 100">
            <a:extLst>
              <a:ext uri="{FF2B5EF4-FFF2-40B4-BE49-F238E27FC236}">
                <a16:creationId xmlns:a16="http://schemas.microsoft.com/office/drawing/2014/main" id="{2F7BC51F-A92B-4774-A6DC-4649FEFECEA5}"/>
              </a:ext>
            </a:extLst>
          </xdr:cNvPr>
          <xdr:cNvCxnSpPr>
            <a:cxnSpLocks/>
          </xdr:cNvCxnSpPr>
        </xdr:nvCxnSpPr>
        <xdr:spPr>
          <a:xfrm>
            <a:off x="7773512" y="1223270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D8BCE7F4-C188-45B0-B760-ECE0EE6DED72}"/>
              </a:ext>
            </a:extLst>
          </xdr:cNvPr>
          <xdr:cNvSpPr/>
        </xdr:nvSpPr>
        <xdr:spPr>
          <a:xfrm>
            <a:off x="7901324" y="127198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03" name="直線コネクタ 102">
            <a:extLst>
              <a:ext uri="{FF2B5EF4-FFF2-40B4-BE49-F238E27FC236}">
                <a16:creationId xmlns:a16="http://schemas.microsoft.com/office/drawing/2014/main" id="{5DE86452-C8EE-4153-BDF0-010834CC8FB3}"/>
              </a:ext>
            </a:extLst>
          </xdr:cNvPr>
          <xdr:cNvCxnSpPr>
            <a:cxnSpLocks/>
          </xdr:cNvCxnSpPr>
        </xdr:nvCxnSpPr>
        <xdr:spPr>
          <a:xfrm>
            <a:off x="7956395" y="1219857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04" name="円/楕円 468">
            <a:extLst>
              <a:ext uri="{FF2B5EF4-FFF2-40B4-BE49-F238E27FC236}">
                <a16:creationId xmlns:a16="http://schemas.microsoft.com/office/drawing/2014/main" id="{A71B9079-8437-49C7-A4CF-1AA95FBF91F2}"/>
              </a:ext>
            </a:extLst>
          </xdr:cNvPr>
          <xdr:cNvSpPr/>
        </xdr:nvSpPr>
        <xdr:spPr>
          <a:xfrm>
            <a:off x="7715947" y="1127490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5" name="円/楕円 468">
            <a:extLst>
              <a:ext uri="{FF2B5EF4-FFF2-40B4-BE49-F238E27FC236}">
                <a16:creationId xmlns:a16="http://schemas.microsoft.com/office/drawing/2014/main" id="{8890B5EE-732B-4F16-AFB6-EAA5EDD35E6E}"/>
              </a:ext>
            </a:extLst>
          </xdr:cNvPr>
          <xdr:cNvSpPr/>
        </xdr:nvSpPr>
        <xdr:spPr>
          <a:xfrm>
            <a:off x="7901324" y="1124077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6" name="円/楕円 468">
            <a:extLst>
              <a:ext uri="{FF2B5EF4-FFF2-40B4-BE49-F238E27FC236}">
                <a16:creationId xmlns:a16="http://schemas.microsoft.com/office/drawing/2014/main" id="{25E81AF3-52BB-4639-86F0-D5B49874A16E}"/>
              </a:ext>
            </a:extLst>
          </xdr:cNvPr>
          <xdr:cNvSpPr/>
        </xdr:nvSpPr>
        <xdr:spPr>
          <a:xfrm>
            <a:off x="7898850" y="1416286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7" name="円/楕円 468">
            <a:extLst>
              <a:ext uri="{FF2B5EF4-FFF2-40B4-BE49-F238E27FC236}">
                <a16:creationId xmlns:a16="http://schemas.microsoft.com/office/drawing/2014/main" id="{EA79F10F-9436-41FB-B397-E1F8410872F1}"/>
              </a:ext>
            </a:extLst>
          </xdr:cNvPr>
          <xdr:cNvSpPr/>
        </xdr:nvSpPr>
        <xdr:spPr>
          <a:xfrm>
            <a:off x="7801862" y="153578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4F88C017-CEC3-406E-9365-310C06CA5010}"/>
              </a:ext>
            </a:extLst>
          </xdr:cNvPr>
          <xdr:cNvSpPr/>
        </xdr:nvSpPr>
        <xdr:spPr>
          <a:xfrm>
            <a:off x="7802343" y="166391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DD179F8E-6888-4268-AE8F-0EBA4C631FEC}"/>
              </a:ext>
            </a:extLst>
          </xdr:cNvPr>
          <xdr:cNvSpPr/>
        </xdr:nvSpPr>
        <xdr:spPr>
          <a:xfrm>
            <a:off x="7806346" y="178970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10" name="直線コネクタ 109">
            <a:extLst>
              <a:ext uri="{FF2B5EF4-FFF2-40B4-BE49-F238E27FC236}">
                <a16:creationId xmlns:a16="http://schemas.microsoft.com/office/drawing/2014/main" id="{C452F540-F1E4-46B4-8A83-034918D8EFF4}"/>
              </a:ext>
            </a:extLst>
          </xdr:cNvPr>
          <xdr:cNvCxnSpPr>
            <a:cxnSpLocks/>
            <a:endCxn id="107" idx="1"/>
          </xdr:cNvCxnSpPr>
        </xdr:nvCxnSpPr>
        <xdr:spPr>
          <a:xfrm>
            <a:off x="7781954" y="1523061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11" name="直線コネクタ 110">
            <a:extLst>
              <a:ext uri="{FF2B5EF4-FFF2-40B4-BE49-F238E27FC236}">
                <a16:creationId xmlns:a16="http://schemas.microsoft.com/office/drawing/2014/main" id="{05098821-3481-4E59-99C2-842326738246}"/>
              </a:ext>
            </a:extLst>
          </xdr:cNvPr>
          <xdr:cNvCxnSpPr>
            <a:cxnSpLocks/>
            <a:stCxn id="106" idx="4"/>
          </xdr:cNvCxnSpPr>
        </xdr:nvCxnSpPr>
        <xdr:spPr>
          <a:xfrm flipH="1">
            <a:off x="7898850" y="1523061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12" name="テキスト ボックス 142">
            <a:extLst>
              <a:ext uri="{FF2B5EF4-FFF2-40B4-BE49-F238E27FC236}">
                <a16:creationId xmlns:a16="http://schemas.microsoft.com/office/drawing/2014/main" id="{9EA0427C-942E-43C3-A9B2-B93F1E94FA87}"/>
              </a:ext>
            </a:extLst>
          </xdr:cNvPr>
          <xdr:cNvSpPr txBox="1"/>
        </xdr:nvSpPr>
        <xdr:spPr>
          <a:xfrm>
            <a:off x="7882295" y="1589175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113" name="二等辺三角形 112">
            <a:extLst>
              <a:ext uri="{FF2B5EF4-FFF2-40B4-BE49-F238E27FC236}">
                <a16:creationId xmlns:a16="http://schemas.microsoft.com/office/drawing/2014/main" id="{E7EB4449-8DCF-49FA-8856-87CB19E7B8B2}"/>
              </a:ext>
            </a:extLst>
          </xdr:cNvPr>
          <xdr:cNvSpPr/>
        </xdr:nvSpPr>
        <xdr:spPr>
          <a:xfrm rot="5400000">
            <a:off x="8056952" y="1651608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cxnSp macro="">
        <xdr:nvCxnSpPr>
          <xdr:cNvPr id="114" name="直線コネクタ 113">
            <a:extLst>
              <a:ext uri="{FF2B5EF4-FFF2-40B4-BE49-F238E27FC236}">
                <a16:creationId xmlns:a16="http://schemas.microsoft.com/office/drawing/2014/main" id="{84CFDC15-E854-4982-B2F9-B5F53873BEF9}"/>
              </a:ext>
            </a:extLst>
          </xdr:cNvPr>
          <xdr:cNvCxnSpPr>
            <a:cxnSpLocks/>
          </xdr:cNvCxnSpPr>
        </xdr:nvCxnSpPr>
        <xdr:spPr>
          <a:xfrm>
            <a:off x="7771039" y="1385625"/>
            <a:ext cx="0" cy="3112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15" name="直線コネクタ 114">
            <a:extLst>
              <a:ext uri="{FF2B5EF4-FFF2-40B4-BE49-F238E27FC236}">
                <a16:creationId xmlns:a16="http://schemas.microsoft.com/office/drawing/2014/main" id="{46FC1E84-B627-47F4-A72E-9C4AD754A205}"/>
              </a:ext>
            </a:extLst>
          </xdr:cNvPr>
          <xdr:cNvCxnSpPr>
            <a:cxnSpLocks/>
          </xdr:cNvCxnSpPr>
        </xdr:nvCxnSpPr>
        <xdr:spPr>
          <a:xfrm>
            <a:off x="7953922" y="1373002"/>
            <a:ext cx="0" cy="4033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11</xdr:col>
      <xdr:colOff>119212</xdr:colOff>
      <xdr:row>2</xdr:row>
      <xdr:rowOff>112037</xdr:rowOff>
    </xdr:from>
    <xdr:to>
      <xdr:col>11</xdr:col>
      <xdr:colOff>656825</xdr:colOff>
      <xdr:row>2</xdr:row>
      <xdr:rowOff>947765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32494547-5E8A-454C-933D-FF8D3D383A4A}"/>
            </a:ext>
          </a:extLst>
        </xdr:cNvPr>
        <xdr:cNvGrpSpPr/>
      </xdr:nvGrpSpPr>
      <xdr:grpSpPr>
        <a:xfrm>
          <a:off x="10945962" y="493037"/>
          <a:ext cx="537613" cy="835728"/>
          <a:chOff x="7672446" y="1109442"/>
          <a:chExt cx="537613" cy="835728"/>
        </a:xfrm>
      </xdr:grpSpPr>
      <xdr:cxnSp macro="">
        <xdr:nvCxnSpPr>
          <xdr:cNvPr id="117" name="直線コネクタ 116">
            <a:extLst>
              <a:ext uri="{FF2B5EF4-FFF2-40B4-BE49-F238E27FC236}">
                <a16:creationId xmlns:a16="http://schemas.microsoft.com/office/drawing/2014/main" id="{F221852D-4529-4961-A3FC-B50E75CB99C7}"/>
              </a:ext>
            </a:extLst>
          </xdr:cNvPr>
          <xdr:cNvCxnSpPr>
            <a:cxnSpLocks/>
            <a:stCxn id="130" idx="4"/>
          </xdr:cNvCxnSpPr>
        </xdr:nvCxnSpPr>
        <xdr:spPr>
          <a:xfrm>
            <a:off x="7856934" y="1642563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1A765BA6-2752-4B95-B503-C238270220A0}"/>
              </a:ext>
            </a:extLst>
          </xdr:cNvPr>
          <xdr:cNvSpPr/>
        </xdr:nvSpPr>
        <xdr:spPr>
          <a:xfrm>
            <a:off x="7676750" y="1255210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19" name="円/楕円 468">
            <a:extLst>
              <a:ext uri="{FF2B5EF4-FFF2-40B4-BE49-F238E27FC236}">
                <a16:creationId xmlns:a16="http://schemas.microsoft.com/office/drawing/2014/main" id="{3162B651-D26E-44AC-B77C-1CF7875261FE}"/>
              </a:ext>
            </a:extLst>
          </xdr:cNvPr>
          <xdr:cNvSpPr/>
        </xdr:nvSpPr>
        <xdr:spPr>
          <a:xfrm>
            <a:off x="7720251" y="1418429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20" name="直線コネクタ 119">
            <a:extLst>
              <a:ext uri="{FF2B5EF4-FFF2-40B4-BE49-F238E27FC236}">
                <a16:creationId xmlns:a16="http://schemas.microsoft.com/office/drawing/2014/main" id="{5CADF55A-FF87-4F38-9F1C-2A32C11972CF}"/>
              </a:ext>
            </a:extLst>
          </xdr:cNvPr>
          <xdr:cNvCxnSpPr>
            <a:cxnSpLocks/>
          </xdr:cNvCxnSpPr>
        </xdr:nvCxnSpPr>
        <xdr:spPr>
          <a:xfrm>
            <a:off x="7730011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D7FD6EB6-CCA5-4277-A054-2B6FDE37A3E2}"/>
              </a:ext>
            </a:extLst>
          </xdr:cNvPr>
          <xdr:cNvSpPr/>
        </xdr:nvSpPr>
        <xdr:spPr>
          <a:xfrm>
            <a:off x="7808634" y="125735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B6762922-D76C-4DC1-9D9D-040E954091B2}"/>
              </a:ext>
            </a:extLst>
          </xdr:cNvPr>
          <xdr:cNvSpPr/>
        </xdr:nvSpPr>
        <xdr:spPr>
          <a:xfrm>
            <a:off x="7941765" y="125610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23" name="直線コネクタ 122">
            <a:extLst>
              <a:ext uri="{FF2B5EF4-FFF2-40B4-BE49-F238E27FC236}">
                <a16:creationId xmlns:a16="http://schemas.microsoft.com/office/drawing/2014/main" id="{B4CF37A5-DCF7-4E9A-AC6C-7527E7621097}"/>
              </a:ext>
            </a:extLst>
          </xdr:cNvPr>
          <xdr:cNvCxnSpPr>
            <a:cxnSpLocks/>
          </xdr:cNvCxnSpPr>
        </xdr:nvCxnSpPr>
        <xdr:spPr>
          <a:xfrm>
            <a:off x="7863705" y="1205223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24" name="直線コネクタ 123">
            <a:extLst>
              <a:ext uri="{FF2B5EF4-FFF2-40B4-BE49-F238E27FC236}">
                <a16:creationId xmlns:a16="http://schemas.microsoft.com/office/drawing/2014/main" id="{4766F1F9-FECE-412D-B6E3-BA7780AC17B3}"/>
              </a:ext>
            </a:extLst>
          </xdr:cNvPr>
          <xdr:cNvCxnSpPr>
            <a:cxnSpLocks/>
          </xdr:cNvCxnSpPr>
        </xdr:nvCxnSpPr>
        <xdr:spPr>
          <a:xfrm>
            <a:off x="7995983" y="1204671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25" name="円/楕円 468">
            <a:extLst>
              <a:ext uri="{FF2B5EF4-FFF2-40B4-BE49-F238E27FC236}">
                <a16:creationId xmlns:a16="http://schemas.microsoft.com/office/drawing/2014/main" id="{F4D29937-72FF-4A47-A178-E91CF9559236}"/>
              </a:ext>
            </a:extLst>
          </xdr:cNvPr>
          <xdr:cNvSpPr/>
        </xdr:nvSpPr>
        <xdr:spPr>
          <a:xfrm>
            <a:off x="7672446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26" name="円/楕円 468">
            <a:extLst>
              <a:ext uri="{FF2B5EF4-FFF2-40B4-BE49-F238E27FC236}">
                <a16:creationId xmlns:a16="http://schemas.microsoft.com/office/drawing/2014/main" id="{ABB56D89-C897-4EF1-AD99-8FD200346C1E}"/>
              </a:ext>
            </a:extLst>
          </xdr:cNvPr>
          <xdr:cNvSpPr/>
        </xdr:nvSpPr>
        <xdr:spPr>
          <a:xfrm>
            <a:off x="7808634" y="1109443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27" name="円/楕円 468">
            <a:extLst>
              <a:ext uri="{FF2B5EF4-FFF2-40B4-BE49-F238E27FC236}">
                <a16:creationId xmlns:a16="http://schemas.microsoft.com/office/drawing/2014/main" id="{22A4E526-3111-4436-B56F-FE2C92B26B21}"/>
              </a:ext>
            </a:extLst>
          </xdr:cNvPr>
          <xdr:cNvSpPr/>
        </xdr:nvSpPr>
        <xdr:spPr>
          <a:xfrm>
            <a:off x="7943575" y="1109442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28" name="直線コネクタ 127">
            <a:extLst>
              <a:ext uri="{FF2B5EF4-FFF2-40B4-BE49-F238E27FC236}">
                <a16:creationId xmlns:a16="http://schemas.microsoft.com/office/drawing/2014/main" id="{842C7B15-D37B-4CC9-BFBA-7399C12688CD}"/>
              </a:ext>
            </a:extLst>
          </xdr:cNvPr>
          <xdr:cNvCxnSpPr>
            <a:cxnSpLocks/>
          </xdr:cNvCxnSpPr>
        </xdr:nvCxnSpPr>
        <xdr:spPr>
          <a:xfrm>
            <a:off x="7672446" y="1387428"/>
            <a:ext cx="391894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29" name="円/楕円 468">
            <a:extLst>
              <a:ext uri="{FF2B5EF4-FFF2-40B4-BE49-F238E27FC236}">
                <a16:creationId xmlns:a16="http://schemas.microsoft.com/office/drawing/2014/main" id="{E1250852-FF4A-4197-B326-F47B2EB111A5}"/>
              </a:ext>
            </a:extLst>
          </xdr:cNvPr>
          <xdr:cNvSpPr/>
        </xdr:nvSpPr>
        <xdr:spPr>
          <a:xfrm>
            <a:off x="7898850" y="1416286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30" name="円/楕円 468">
            <a:extLst>
              <a:ext uri="{FF2B5EF4-FFF2-40B4-BE49-F238E27FC236}">
                <a16:creationId xmlns:a16="http://schemas.microsoft.com/office/drawing/2014/main" id="{8FE27801-8E2F-4428-9F8B-27590B2E9381}"/>
              </a:ext>
            </a:extLst>
          </xdr:cNvPr>
          <xdr:cNvSpPr/>
        </xdr:nvSpPr>
        <xdr:spPr>
          <a:xfrm>
            <a:off x="7801862" y="1535788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1C23F885-1422-4414-B7B8-3508864D9B74}"/>
              </a:ext>
            </a:extLst>
          </xdr:cNvPr>
          <xdr:cNvSpPr/>
        </xdr:nvSpPr>
        <xdr:spPr>
          <a:xfrm>
            <a:off x="7802343" y="1663911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4F77133-5DB7-4688-A94D-6750659CBD79}"/>
              </a:ext>
            </a:extLst>
          </xdr:cNvPr>
          <xdr:cNvSpPr/>
        </xdr:nvSpPr>
        <xdr:spPr>
          <a:xfrm>
            <a:off x="7806346" y="1789703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33" name="直線コネクタ 132">
            <a:extLst>
              <a:ext uri="{FF2B5EF4-FFF2-40B4-BE49-F238E27FC236}">
                <a16:creationId xmlns:a16="http://schemas.microsoft.com/office/drawing/2014/main" id="{662018E7-8B94-41C0-91B0-1D2FF11B7BD9}"/>
              </a:ext>
            </a:extLst>
          </xdr:cNvPr>
          <xdr:cNvCxnSpPr>
            <a:cxnSpLocks/>
            <a:endCxn id="130" idx="1"/>
          </xdr:cNvCxnSpPr>
        </xdr:nvCxnSpPr>
        <xdr:spPr>
          <a:xfrm>
            <a:off x="7781954" y="1523061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34" name="直線コネクタ 133">
            <a:extLst>
              <a:ext uri="{FF2B5EF4-FFF2-40B4-BE49-F238E27FC236}">
                <a16:creationId xmlns:a16="http://schemas.microsoft.com/office/drawing/2014/main" id="{45145559-82AD-49DE-89FF-0AA65F1D8B73}"/>
              </a:ext>
            </a:extLst>
          </xdr:cNvPr>
          <xdr:cNvCxnSpPr>
            <a:cxnSpLocks/>
            <a:stCxn id="129" idx="4"/>
          </xdr:cNvCxnSpPr>
        </xdr:nvCxnSpPr>
        <xdr:spPr>
          <a:xfrm flipH="1">
            <a:off x="7898850" y="1523061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35" name="テキスト ボックス 198">
            <a:extLst>
              <a:ext uri="{FF2B5EF4-FFF2-40B4-BE49-F238E27FC236}">
                <a16:creationId xmlns:a16="http://schemas.microsoft.com/office/drawing/2014/main" id="{488D39CD-035F-497A-B2CE-BAF5C60E3C6A}"/>
              </a:ext>
            </a:extLst>
          </xdr:cNvPr>
          <xdr:cNvSpPr txBox="1"/>
        </xdr:nvSpPr>
        <xdr:spPr>
          <a:xfrm>
            <a:off x="7888744" y="1589174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136" name="二等辺三角形 135">
            <a:extLst>
              <a:ext uri="{FF2B5EF4-FFF2-40B4-BE49-F238E27FC236}">
                <a16:creationId xmlns:a16="http://schemas.microsoft.com/office/drawing/2014/main" id="{AB04CF0D-2C07-465E-9E94-483E2F4392A9}"/>
              </a:ext>
            </a:extLst>
          </xdr:cNvPr>
          <xdr:cNvSpPr/>
        </xdr:nvSpPr>
        <xdr:spPr>
          <a:xfrm rot="5400000">
            <a:off x="8077240" y="1650766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10</xdr:col>
      <xdr:colOff>130418</xdr:colOff>
      <xdr:row>2</xdr:row>
      <xdr:rowOff>119480</xdr:rowOff>
    </xdr:from>
    <xdr:to>
      <xdr:col>10</xdr:col>
      <xdr:colOff>522312</xdr:colOff>
      <xdr:row>2</xdr:row>
      <xdr:rowOff>955208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47AD6526-297F-47DD-A897-D08F08569752}"/>
            </a:ext>
          </a:extLst>
        </xdr:cNvPr>
        <xdr:cNvGrpSpPr/>
      </xdr:nvGrpSpPr>
      <xdr:grpSpPr>
        <a:xfrm>
          <a:off x="10131668" y="500480"/>
          <a:ext cx="391894" cy="835728"/>
          <a:chOff x="6445959" y="1004138"/>
          <a:chExt cx="391894" cy="835728"/>
        </a:xfrm>
      </xdr:grpSpPr>
      <xdr:cxnSp macro="">
        <xdr:nvCxnSpPr>
          <xdr:cNvPr id="138" name="直線コネクタ 137">
            <a:extLst>
              <a:ext uri="{FF2B5EF4-FFF2-40B4-BE49-F238E27FC236}">
                <a16:creationId xmlns:a16="http://schemas.microsoft.com/office/drawing/2014/main" id="{2F28634F-391A-4DEB-A80D-47665E499AB6}"/>
              </a:ext>
            </a:extLst>
          </xdr:cNvPr>
          <xdr:cNvCxnSpPr>
            <a:cxnSpLocks/>
            <a:stCxn id="151" idx="4"/>
          </xdr:cNvCxnSpPr>
        </xdr:nvCxnSpPr>
        <xdr:spPr>
          <a:xfrm>
            <a:off x="6630447" y="1537259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EA022418-493F-439C-9CA4-24B901EB90B4}"/>
              </a:ext>
            </a:extLst>
          </xdr:cNvPr>
          <xdr:cNvSpPr/>
        </xdr:nvSpPr>
        <xdr:spPr>
          <a:xfrm>
            <a:off x="6450263" y="114990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0" name="円/楕円 468">
            <a:extLst>
              <a:ext uri="{FF2B5EF4-FFF2-40B4-BE49-F238E27FC236}">
                <a16:creationId xmlns:a16="http://schemas.microsoft.com/office/drawing/2014/main" id="{BA5C93B8-D265-4933-9809-C753FD55170D}"/>
              </a:ext>
            </a:extLst>
          </xdr:cNvPr>
          <xdr:cNvSpPr/>
        </xdr:nvSpPr>
        <xdr:spPr>
          <a:xfrm>
            <a:off x="6493764" y="1313125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41" name="直線コネクタ 140">
            <a:extLst>
              <a:ext uri="{FF2B5EF4-FFF2-40B4-BE49-F238E27FC236}">
                <a16:creationId xmlns:a16="http://schemas.microsoft.com/office/drawing/2014/main" id="{BA0E8B9A-1CBA-40C2-8E82-5728B5CF3B5C}"/>
              </a:ext>
            </a:extLst>
          </xdr:cNvPr>
          <xdr:cNvCxnSpPr>
            <a:cxnSpLocks/>
          </xdr:cNvCxnSpPr>
        </xdr:nvCxnSpPr>
        <xdr:spPr>
          <a:xfrm>
            <a:off x="6503524" y="109991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5CB1ABA1-B29C-4940-B65E-24819A3BB196}"/>
              </a:ext>
            </a:extLst>
          </xdr:cNvPr>
          <xdr:cNvSpPr/>
        </xdr:nvSpPr>
        <xdr:spPr>
          <a:xfrm>
            <a:off x="6582147" y="1152049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8598FB66-C16E-4F6B-B042-D32AC530B0E4}"/>
              </a:ext>
            </a:extLst>
          </xdr:cNvPr>
          <xdr:cNvSpPr/>
        </xdr:nvSpPr>
        <xdr:spPr>
          <a:xfrm>
            <a:off x="6715278" y="115080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44" name="直線コネクタ 143">
            <a:extLst>
              <a:ext uri="{FF2B5EF4-FFF2-40B4-BE49-F238E27FC236}">
                <a16:creationId xmlns:a16="http://schemas.microsoft.com/office/drawing/2014/main" id="{B5C1FD52-4BA4-438A-ACC4-0CDA0338591C}"/>
              </a:ext>
            </a:extLst>
          </xdr:cNvPr>
          <xdr:cNvCxnSpPr>
            <a:cxnSpLocks/>
          </xdr:cNvCxnSpPr>
        </xdr:nvCxnSpPr>
        <xdr:spPr>
          <a:xfrm>
            <a:off x="6637218" y="1099919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45" name="直線コネクタ 144">
            <a:extLst>
              <a:ext uri="{FF2B5EF4-FFF2-40B4-BE49-F238E27FC236}">
                <a16:creationId xmlns:a16="http://schemas.microsoft.com/office/drawing/2014/main" id="{6474DDC3-1F75-43B2-BB55-6E95867840C4}"/>
              </a:ext>
            </a:extLst>
          </xdr:cNvPr>
          <xdr:cNvCxnSpPr>
            <a:cxnSpLocks/>
          </xdr:cNvCxnSpPr>
        </xdr:nvCxnSpPr>
        <xdr:spPr>
          <a:xfrm>
            <a:off x="6769496" y="1099367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46" name="円/楕円 468">
            <a:extLst>
              <a:ext uri="{FF2B5EF4-FFF2-40B4-BE49-F238E27FC236}">
                <a16:creationId xmlns:a16="http://schemas.microsoft.com/office/drawing/2014/main" id="{7F2FF1CE-BF8E-4EE2-A3B5-A8B3A414762B}"/>
              </a:ext>
            </a:extLst>
          </xdr:cNvPr>
          <xdr:cNvSpPr/>
        </xdr:nvSpPr>
        <xdr:spPr>
          <a:xfrm>
            <a:off x="6445959" y="1004139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7" name="円/楕円 468">
            <a:extLst>
              <a:ext uri="{FF2B5EF4-FFF2-40B4-BE49-F238E27FC236}">
                <a16:creationId xmlns:a16="http://schemas.microsoft.com/office/drawing/2014/main" id="{1E9391D9-78D0-49E4-802C-9914D44B862C}"/>
              </a:ext>
            </a:extLst>
          </xdr:cNvPr>
          <xdr:cNvSpPr/>
        </xdr:nvSpPr>
        <xdr:spPr>
          <a:xfrm>
            <a:off x="6582147" y="1004139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48" name="円/楕円 468">
            <a:extLst>
              <a:ext uri="{FF2B5EF4-FFF2-40B4-BE49-F238E27FC236}">
                <a16:creationId xmlns:a16="http://schemas.microsoft.com/office/drawing/2014/main" id="{88DBF8D9-8D4B-4D78-AD0E-CE635FDCD373}"/>
              </a:ext>
            </a:extLst>
          </xdr:cNvPr>
          <xdr:cNvSpPr/>
        </xdr:nvSpPr>
        <xdr:spPr>
          <a:xfrm>
            <a:off x="6717088" y="1004138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49" name="直線コネクタ 148">
            <a:extLst>
              <a:ext uri="{FF2B5EF4-FFF2-40B4-BE49-F238E27FC236}">
                <a16:creationId xmlns:a16="http://schemas.microsoft.com/office/drawing/2014/main" id="{AFB05C9B-4B34-4F84-9790-D22542D19FB3}"/>
              </a:ext>
            </a:extLst>
          </xdr:cNvPr>
          <xdr:cNvCxnSpPr>
            <a:cxnSpLocks/>
          </xdr:cNvCxnSpPr>
        </xdr:nvCxnSpPr>
        <xdr:spPr>
          <a:xfrm>
            <a:off x="6445959" y="1282124"/>
            <a:ext cx="391894" cy="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50" name="円/楕円 468">
            <a:extLst>
              <a:ext uri="{FF2B5EF4-FFF2-40B4-BE49-F238E27FC236}">
                <a16:creationId xmlns:a16="http://schemas.microsoft.com/office/drawing/2014/main" id="{777AF982-F26B-4947-9328-E3C5BDF4328D}"/>
              </a:ext>
            </a:extLst>
          </xdr:cNvPr>
          <xdr:cNvSpPr/>
        </xdr:nvSpPr>
        <xdr:spPr>
          <a:xfrm>
            <a:off x="6672363" y="1310982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1" name="円/楕円 468">
            <a:extLst>
              <a:ext uri="{FF2B5EF4-FFF2-40B4-BE49-F238E27FC236}">
                <a16:creationId xmlns:a16="http://schemas.microsoft.com/office/drawing/2014/main" id="{C2B58DA8-08CB-4CFA-A016-887A2E17AF8E}"/>
              </a:ext>
            </a:extLst>
          </xdr:cNvPr>
          <xdr:cNvSpPr/>
        </xdr:nvSpPr>
        <xdr:spPr>
          <a:xfrm>
            <a:off x="6575375" y="1430484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BDAA85F-FA78-4F75-B627-CF36D99C1F66}"/>
              </a:ext>
            </a:extLst>
          </xdr:cNvPr>
          <xdr:cNvSpPr/>
        </xdr:nvSpPr>
        <xdr:spPr>
          <a:xfrm>
            <a:off x="6575856" y="1558607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91AD8E9-A735-4098-983A-A159D2943ADA}"/>
              </a:ext>
            </a:extLst>
          </xdr:cNvPr>
          <xdr:cNvSpPr/>
        </xdr:nvSpPr>
        <xdr:spPr>
          <a:xfrm>
            <a:off x="6579859" y="1684399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54" name="直線コネクタ 153">
            <a:extLst>
              <a:ext uri="{FF2B5EF4-FFF2-40B4-BE49-F238E27FC236}">
                <a16:creationId xmlns:a16="http://schemas.microsoft.com/office/drawing/2014/main" id="{5E4C3B40-E24B-4801-9DC7-1D7F9621DBC4}"/>
              </a:ext>
            </a:extLst>
          </xdr:cNvPr>
          <xdr:cNvCxnSpPr>
            <a:cxnSpLocks/>
            <a:endCxn id="151" idx="1"/>
          </xdr:cNvCxnSpPr>
        </xdr:nvCxnSpPr>
        <xdr:spPr>
          <a:xfrm>
            <a:off x="6555467" y="1417757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55" name="直線コネクタ 154">
            <a:extLst>
              <a:ext uri="{FF2B5EF4-FFF2-40B4-BE49-F238E27FC236}">
                <a16:creationId xmlns:a16="http://schemas.microsoft.com/office/drawing/2014/main" id="{CECB1312-5343-4B5B-8D17-EE709CCA2D93}"/>
              </a:ext>
            </a:extLst>
          </xdr:cNvPr>
          <xdr:cNvCxnSpPr>
            <a:cxnSpLocks/>
            <a:stCxn id="150" idx="4"/>
          </xdr:cNvCxnSpPr>
        </xdr:nvCxnSpPr>
        <xdr:spPr>
          <a:xfrm flipH="1">
            <a:off x="6672363" y="1417757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8</xdr:col>
      <xdr:colOff>185737</xdr:colOff>
      <xdr:row>2</xdr:row>
      <xdr:rowOff>115382</xdr:rowOff>
    </xdr:from>
    <xdr:to>
      <xdr:col>8</xdr:col>
      <xdr:colOff>481257</xdr:colOff>
      <xdr:row>2</xdr:row>
      <xdr:rowOff>936475</xdr:rowOff>
    </xdr:to>
    <xdr:grpSp>
      <xdr:nvGrpSpPr>
        <xdr:cNvPr id="156" name="グループ化 155">
          <a:extLst>
            <a:ext uri="{FF2B5EF4-FFF2-40B4-BE49-F238E27FC236}">
              <a16:creationId xmlns:a16="http://schemas.microsoft.com/office/drawing/2014/main" id="{976EBF58-5D46-48E6-B1F4-DF3FFB5A5BEA}"/>
            </a:ext>
          </a:extLst>
        </xdr:cNvPr>
        <xdr:cNvGrpSpPr/>
      </xdr:nvGrpSpPr>
      <xdr:grpSpPr>
        <a:xfrm>
          <a:off x="8535987" y="496382"/>
          <a:ext cx="295520" cy="821093"/>
          <a:chOff x="7494412" y="1069622"/>
          <a:chExt cx="295520" cy="821093"/>
        </a:xfrm>
      </xdr:grpSpPr>
      <xdr:cxnSp macro="">
        <xdr:nvCxnSpPr>
          <xdr:cNvPr id="157" name="直線コネクタ 156">
            <a:extLst>
              <a:ext uri="{FF2B5EF4-FFF2-40B4-BE49-F238E27FC236}">
                <a16:creationId xmlns:a16="http://schemas.microsoft.com/office/drawing/2014/main" id="{FF0728C5-8A26-4ED8-A213-A65FA6DE4707}"/>
              </a:ext>
            </a:extLst>
          </xdr:cNvPr>
          <xdr:cNvCxnSpPr>
            <a:cxnSpLocks/>
            <a:stCxn id="166" idx="4"/>
          </xdr:cNvCxnSpPr>
        </xdr:nvCxnSpPr>
        <xdr:spPr>
          <a:xfrm>
            <a:off x="7635399" y="1588108"/>
            <a:ext cx="3024" cy="302607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94706059-BF28-480B-A6E2-04B4A2450FCF}"/>
              </a:ext>
            </a:extLst>
          </xdr:cNvPr>
          <xdr:cNvSpPr/>
        </xdr:nvSpPr>
        <xdr:spPr>
          <a:xfrm>
            <a:off x="7498716" y="121880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59" name="円/楕円 468">
            <a:extLst>
              <a:ext uri="{FF2B5EF4-FFF2-40B4-BE49-F238E27FC236}">
                <a16:creationId xmlns:a16="http://schemas.microsoft.com/office/drawing/2014/main" id="{882930D9-F24A-486C-9F5F-2AE7E43F899C}"/>
              </a:ext>
            </a:extLst>
          </xdr:cNvPr>
          <xdr:cNvSpPr/>
        </xdr:nvSpPr>
        <xdr:spPr>
          <a:xfrm>
            <a:off x="7498716" y="1363974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60" name="直線コネクタ 159">
            <a:extLst>
              <a:ext uri="{FF2B5EF4-FFF2-40B4-BE49-F238E27FC236}">
                <a16:creationId xmlns:a16="http://schemas.microsoft.com/office/drawing/2014/main" id="{30DC9817-7F61-4486-ADF4-366313B83F18}"/>
              </a:ext>
            </a:extLst>
          </xdr:cNvPr>
          <xdr:cNvCxnSpPr>
            <a:cxnSpLocks/>
          </xdr:cNvCxnSpPr>
        </xdr:nvCxnSpPr>
        <xdr:spPr>
          <a:xfrm>
            <a:off x="7551977" y="1168815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9BB9A645-C31D-4E59-8D06-544E9AC78DF7}"/>
              </a:ext>
            </a:extLst>
          </xdr:cNvPr>
          <xdr:cNvSpPr/>
        </xdr:nvSpPr>
        <xdr:spPr>
          <a:xfrm>
            <a:off x="7679789" y="1217532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62" name="直線コネクタ 161">
            <a:extLst>
              <a:ext uri="{FF2B5EF4-FFF2-40B4-BE49-F238E27FC236}">
                <a16:creationId xmlns:a16="http://schemas.microsoft.com/office/drawing/2014/main" id="{6DB6B33C-BBFD-44BF-8F5D-4955C2CD2FF6}"/>
              </a:ext>
            </a:extLst>
          </xdr:cNvPr>
          <xdr:cNvCxnSpPr>
            <a:cxnSpLocks/>
          </xdr:cNvCxnSpPr>
        </xdr:nvCxnSpPr>
        <xdr:spPr>
          <a:xfrm>
            <a:off x="7734860" y="1165402"/>
            <a:ext cx="0" cy="48740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sp macro="" textlink="">
        <xdr:nvSpPr>
          <xdr:cNvPr id="163" name="円/楕円 468">
            <a:extLst>
              <a:ext uri="{FF2B5EF4-FFF2-40B4-BE49-F238E27FC236}">
                <a16:creationId xmlns:a16="http://schemas.microsoft.com/office/drawing/2014/main" id="{EE5FED8D-B948-4641-ABBF-AD5F4F287962}"/>
              </a:ext>
            </a:extLst>
          </xdr:cNvPr>
          <xdr:cNvSpPr/>
        </xdr:nvSpPr>
        <xdr:spPr>
          <a:xfrm>
            <a:off x="7494412" y="1073035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4" name="円/楕円 468">
            <a:extLst>
              <a:ext uri="{FF2B5EF4-FFF2-40B4-BE49-F238E27FC236}">
                <a16:creationId xmlns:a16="http://schemas.microsoft.com/office/drawing/2014/main" id="{8FF16632-CCA1-46D9-BEE7-E7897BAA9DDF}"/>
              </a:ext>
            </a:extLst>
          </xdr:cNvPr>
          <xdr:cNvSpPr/>
        </xdr:nvSpPr>
        <xdr:spPr>
          <a:xfrm>
            <a:off x="7679789" y="1069622"/>
            <a:ext cx="110143" cy="106775"/>
          </a:xfrm>
          <a:prstGeom prst="ellipse">
            <a:avLst/>
          </a:prstGeom>
          <a:solidFill>
            <a:srgbClr val="FFD400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5" name="円/楕円 468">
            <a:extLst>
              <a:ext uri="{FF2B5EF4-FFF2-40B4-BE49-F238E27FC236}">
                <a16:creationId xmlns:a16="http://schemas.microsoft.com/office/drawing/2014/main" id="{A6A1D5B5-F19C-4C60-A989-C4B81B170233}"/>
              </a:ext>
            </a:extLst>
          </xdr:cNvPr>
          <xdr:cNvSpPr/>
        </xdr:nvSpPr>
        <xdr:spPr>
          <a:xfrm>
            <a:off x="7677315" y="1361831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6" name="円/楕円 468">
            <a:extLst>
              <a:ext uri="{FF2B5EF4-FFF2-40B4-BE49-F238E27FC236}">
                <a16:creationId xmlns:a16="http://schemas.microsoft.com/office/drawing/2014/main" id="{DA07EA8C-E4BE-4286-B29D-1B2118F7789C}"/>
              </a:ext>
            </a:extLst>
          </xdr:cNvPr>
          <xdr:cNvSpPr/>
        </xdr:nvSpPr>
        <xdr:spPr>
          <a:xfrm>
            <a:off x="7580327" y="1481333"/>
            <a:ext cx="110143" cy="106775"/>
          </a:xfrm>
          <a:prstGeom prst="ellipse">
            <a:avLst/>
          </a:prstGeom>
          <a:solidFill>
            <a:srgbClr val="00A651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7930717-C9B6-4D65-B7D5-723595F3231D}"/>
              </a:ext>
            </a:extLst>
          </xdr:cNvPr>
          <xdr:cNvSpPr/>
        </xdr:nvSpPr>
        <xdr:spPr>
          <a:xfrm>
            <a:off x="7580808" y="1609456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4638D137-B406-402E-B555-4A4F83CEBE9F}"/>
              </a:ext>
            </a:extLst>
          </xdr:cNvPr>
          <xdr:cNvSpPr/>
        </xdr:nvSpPr>
        <xdr:spPr>
          <a:xfrm>
            <a:off x="7584811" y="1735248"/>
            <a:ext cx="110143" cy="106775"/>
          </a:xfrm>
          <a:prstGeom prst="rect">
            <a:avLst/>
          </a:prstGeom>
          <a:solidFill>
            <a:srgbClr val="0090BC"/>
          </a:solidFill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3429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2400" b="0" i="0" u="none" strike="noStrike" kern="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ＭＳ Ｐゴシック" panose="020B0600070205080204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cxnSp macro="">
        <xdr:nvCxnSpPr>
          <xdr:cNvPr id="169" name="直線コネクタ 168">
            <a:extLst>
              <a:ext uri="{FF2B5EF4-FFF2-40B4-BE49-F238E27FC236}">
                <a16:creationId xmlns:a16="http://schemas.microsoft.com/office/drawing/2014/main" id="{68109BCB-955D-4AF7-8415-E919F417E20B}"/>
              </a:ext>
            </a:extLst>
          </xdr:cNvPr>
          <xdr:cNvCxnSpPr>
            <a:cxnSpLocks/>
            <a:endCxn id="166" idx="1"/>
          </xdr:cNvCxnSpPr>
        </xdr:nvCxnSpPr>
        <xdr:spPr>
          <a:xfrm>
            <a:off x="7560419" y="1468606"/>
            <a:ext cx="36038" cy="28364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70" name="直線コネクタ 169">
            <a:extLst>
              <a:ext uri="{FF2B5EF4-FFF2-40B4-BE49-F238E27FC236}">
                <a16:creationId xmlns:a16="http://schemas.microsoft.com/office/drawing/2014/main" id="{2595FE0E-653D-4CE2-A03A-5171D354C3CD}"/>
              </a:ext>
            </a:extLst>
          </xdr:cNvPr>
          <xdr:cNvCxnSpPr>
            <a:cxnSpLocks/>
            <a:stCxn id="165" idx="4"/>
          </xdr:cNvCxnSpPr>
        </xdr:nvCxnSpPr>
        <xdr:spPr>
          <a:xfrm flipH="1">
            <a:off x="7677315" y="1468606"/>
            <a:ext cx="55072" cy="24668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71" name="直線コネクタ 170">
            <a:extLst>
              <a:ext uri="{FF2B5EF4-FFF2-40B4-BE49-F238E27FC236}">
                <a16:creationId xmlns:a16="http://schemas.microsoft.com/office/drawing/2014/main" id="{D780FEF2-5183-40BC-8A4C-FD5D3C90EE54}"/>
              </a:ext>
            </a:extLst>
          </xdr:cNvPr>
          <xdr:cNvCxnSpPr>
            <a:cxnSpLocks/>
          </xdr:cNvCxnSpPr>
        </xdr:nvCxnSpPr>
        <xdr:spPr>
          <a:xfrm>
            <a:off x="7549504" y="1331170"/>
            <a:ext cx="0" cy="3112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  <xdr:cxnSp macro="">
        <xdr:nvCxnSpPr>
          <xdr:cNvPr id="172" name="直線コネクタ 171">
            <a:extLst>
              <a:ext uri="{FF2B5EF4-FFF2-40B4-BE49-F238E27FC236}">
                <a16:creationId xmlns:a16="http://schemas.microsoft.com/office/drawing/2014/main" id="{F780F301-CEA4-40DD-841A-163F40DD2AD1}"/>
              </a:ext>
            </a:extLst>
          </xdr:cNvPr>
          <xdr:cNvCxnSpPr>
            <a:cxnSpLocks/>
          </xdr:cNvCxnSpPr>
        </xdr:nvCxnSpPr>
        <xdr:spPr>
          <a:xfrm>
            <a:off x="7732387" y="1318547"/>
            <a:ext cx="0" cy="40335"/>
          </a:xfrm>
          <a:prstGeom prst="line">
            <a:avLst/>
          </a:prstGeom>
          <a:noFill/>
          <a:ln w="9525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16</xdr:col>
      <xdr:colOff>32184</xdr:colOff>
      <xdr:row>2</xdr:row>
      <xdr:rowOff>118997</xdr:rowOff>
    </xdr:from>
    <xdr:to>
      <xdr:col>16</xdr:col>
      <xdr:colOff>631623</xdr:colOff>
      <xdr:row>2</xdr:row>
      <xdr:rowOff>1025206</xdr:rowOff>
    </xdr:to>
    <xdr:grpSp>
      <xdr:nvGrpSpPr>
        <xdr:cNvPr id="173" name="グループ化 172">
          <a:extLst>
            <a:ext uri="{FF2B5EF4-FFF2-40B4-BE49-F238E27FC236}">
              <a16:creationId xmlns:a16="http://schemas.microsoft.com/office/drawing/2014/main" id="{18635841-B612-4919-AB5D-7844DC7E12B1}"/>
            </a:ext>
          </a:extLst>
        </xdr:cNvPr>
        <xdr:cNvGrpSpPr/>
      </xdr:nvGrpSpPr>
      <xdr:grpSpPr>
        <a:xfrm>
          <a:off x="14986434" y="499997"/>
          <a:ext cx="599439" cy="906209"/>
          <a:chOff x="6852747" y="2418891"/>
          <a:chExt cx="599944" cy="906209"/>
        </a:xfrm>
      </xdr:grpSpPr>
      <xdr:grpSp>
        <xdr:nvGrpSpPr>
          <xdr:cNvPr id="174" name="グループ化 173">
            <a:extLst>
              <a:ext uri="{FF2B5EF4-FFF2-40B4-BE49-F238E27FC236}">
                <a16:creationId xmlns:a16="http://schemas.microsoft.com/office/drawing/2014/main" id="{1256E6E1-A370-4C0C-B78B-6037D5E6F65B}"/>
              </a:ext>
            </a:extLst>
          </xdr:cNvPr>
          <xdr:cNvGrpSpPr/>
        </xdr:nvGrpSpPr>
        <xdr:grpSpPr>
          <a:xfrm>
            <a:off x="6852747" y="2418891"/>
            <a:ext cx="599162" cy="906209"/>
            <a:chOff x="8439989" y="1334950"/>
            <a:chExt cx="599162" cy="906209"/>
          </a:xfrm>
        </xdr:grpSpPr>
        <xdr:cxnSp macro="">
          <xdr:nvCxnSpPr>
            <xdr:cNvPr id="177" name="直線コネクタ 176">
              <a:extLst>
                <a:ext uri="{FF2B5EF4-FFF2-40B4-BE49-F238E27FC236}">
                  <a16:creationId xmlns:a16="http://schemas.microsoft.com/office/drawing/2014/main" id="{113CF64B-6B82-4762-B760-F0BAAA9D98DF}"/>
                </a:ext>
              </a:extLst>
            </xdr:cNvPr>
            <xdr:cNvCxnSpPr>
              <a:cxnSpLocks/>
              <a:stCxn id="193" idx="4"/>
            </xdr:cNvCxnSpPr>
          </xdr:nvCxnSpPr>
          <xdr:spPr>
            <a:xfrm>
              <a:off x="8701842" y="1862492"/>
              <a:ext cx="3024" cy="302607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78" name="正方形/長方形 177">
              <a:extLst>
                <a:ext uri="{FF2B5EF4-FFF2-40B4-BE49-F238E27FC236}">
                  <a16:creationId xmlns:a16="http://schemas.microsoft.com/office/drawing/2014/main" id="{611035AF-BC84-4808-A1C8-A7DD05D205B9}"/>
                </a:ext>
              </a:extLst>
            </xdr:cNvPr>
            <xdr:cNvSpPr/>
          </xdr:nvSpPr>
          <xdr:spPr>
            <a:xfrm>
              <a:off x="8444293" y="1480718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79" name="円/楕円 468">
              <a:extLst>
                <a:ext uri="{FF2B5EF4-FFF2-40B4-BE49-F238E27FC236}">
                  <a16:creationId xmlns:a16="http://schemas.microsoft.com/office/drawing/2014/main" id="{A435597B-6B62-418F-9EB1-15849B38C818}"/>
                </a:ext>
              </a:extLst>
            </xdr:cNvPr>
            <xdr:cNvSpPr/>
          </xdr:nvSpPr>
          <xdr:spPr>
            <a:xfrm>
              <a:off x="8565159" y="1638358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80" name="直線コネクタ 179">
              <a:extLst>
                <a:ext uri="{FF2B5EF4-FFF2-40B4-BE49-F238E27FC236}">
                  <a16:creationId xmlns:a16="http://schemas.microsoft.com/office/drawing/2014/main" id="{895A5883-9B13-46BA-BAF0-09CC51134CB1}"/>
                </a:ext>
              </a:extLst>
            </xdr:cNvPr>
            <xdr:cNvCxnSpPr>
              <a:cxnSpLocks/>
            </xdr:cNvCxnSpPr>
          </xdr:nvCxnSpPr>
          <xdr:spPr>
            <a:xfrm>
              <a:off x="8497554" y="1430731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81" name="正方形/長方形 180">
              <a:extLst>
                <a:ext uri="{FF2B5EF4-FFF2-40B4-BE49-F238E27FC236}">
                  <a16:creationId xmlns:a16="http://schemas.microsoft.com/office/drawing/2014/main" id="{D2AC5138-E42C-43A3-9037-4E31445ACAD2}"/>
                </a:ext>
              </a:extLst>
            </xdr:cNvPr>
            <xdr:cNvSpPr/>
          </xdr:nvSpPr>
          <xdr:spPr>
            <a:xfrm>
              <a:off x="8576177" y="1482861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2" name="正方形/長方形 181">
              <a:extLst>
                <a:ext uri="{FF2B5EF4-FFF2-40B4-BE49-F238E27FC236}">
                  <a16:creationId xmlns:a16="http://schemas.microsoft.com/office/drawing/2014/main" id="{F8DF7C3C-7827-46D1-81E1-F955DD9DACC0}"/>
                </a:ext>
              </a:extLst>
            </xdr:cNvPr>
            <xdr:cNvSpPr/>
          </xdr:nvSpPr>
          <xdr:spPr>
            <a:xfrm>
              <a:off x="8709308" y="1481614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3" name="正方形/長方形 182">
              <a:extLst>
                <a:ext uri="{FF2B5EF4-FFF2-40B4-BE49-F238E27FC236}">
                  <a16:creationId xmlns:a16="http://schemas.microsoft.com/office/drawing/2014/main" id="{B5BB1FA6-4C57-48C4-ACA0-150219D00E9F}"/>
                </a:ext>
              </a:extLst>
            </xdr:cNvPr>
            <xdr:cNvSpPr/>
          </xdr:nvSpPr>
          <xdr:spPr>
            <a:xfrm>
              <a:off x="8846071" y="1480717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84" name="直線コネクタ 183">
              <a:extLst>
                <a:ext uri="{FF2B5EF4-FFF2-40B4-BE49-F238E27FC236}">
                  <a16:creationId xmlns:a16="http://schemas.microsoft.com/office/drawing/2014/main" id="{378A2B46-44E5-4E42-86EA-EFE282FC1822}"/>
                </a:ext>
              </a:extLst>
            </xdr:cNvPr>
            <xdr:cNvCxnSpPr>
              <a:cxnSpLocks/>
            </xdr:cNvCxnSpPr>
          </xdr:nvCxnSpPr>
          <xdr:spPr>
            <a:xfrm>
              <a:off x="8631248" y="1430731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85" name="直線コネクタ 184">
              <a:extLst>
                <a:ext uri="{FF2B5EF4-FFF2-40B4-BE49-F238E27FC236}">
                  <a16:creationId xmlns:a16="http://schemas.microsoft.com/office/drawing/2014/main" id="{266B077F-06CA-4E8F-89E8-704861863245}"/>
                </a:ext>
              </a:extLst>
            </xdr:cNvPr>
            <xdr:cNvCxnSpPr>
              <a:cxnSpLocks/>
            </xdr:cNvCxnSpPr>
          </xdr:nvCxnSpPr>
          <xdr:spPr>
            <a:xfrm>
              <a:off x="8763526" y="1430179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86" name="直線コネクタ 185">
              <a:extLst>
                <a:ext uri="{FF2B5EF4-FFF2-40B4-BE49-F238E27FC236}">
                  <a16:creationId xmlns:a16="http://schemas.microsoft.com/office/drawing/2014/main" id="{387BD521-71C1-4E73-AF88-ED350358BAA9}"/>
                </a:ext>
              </a:extLst>
            </xdr:cNvPr>
            <xdr:cNvCxnSpPr>
              <a:cxnSpLocks/>
            </xdr:cNvCxnSpPr>
          </xdr:nvCxnSpPr>
          <xdr:spPr>
            <a:xfrm>
              <a:off x="8898593" y="1430179"/>
              <a:ext cx="0" cy="4874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87" name="円/楕円 468">
              <a:extLst>
                <a:ext uri="{FF2B5EF4-FFF2-40B4-BE49-F238E27FC236}">
                  <a16:creationId xmlns:a16="http://schemas.microsoft.com/office/drawing/2014/main" id="{B327E180-CA7E-4088-AE92-A85CE4109038}"/>
                </a:ext>
              </a:extLst>
            </xdr:cNvPr>
            <xdr:cNvSpPr/>
          </xdr:nvSpPr>
          <xdr:spPr>
            <a:xfrm>
              <a:off x="8439989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8" name="円/楕円 468">
              <a:extLst>
                <a:ext uri="{FF2B5EF4-FFF2-40B4-BE49-F238E27FC236}">
                  <a16:creationId xmlns:a16="http://schemas.microsoft.com/office/drawing/2014/main" id="{8CC65F7F-EAA7-4977-91B2-3AB281D08939}"/>
                </a:ext>
              </a:extLst>
            </xdr:cNvPr>
            <xdr:cNvSpPr/>
          </xdr:nvSpPr>
          <xdr:spPr>
            <a:xfrm>
              <a:off x="8576177" y="1334951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89" name="円/楕円 468">
              <a:extLst>
                <a:ext uri="{FF2B5EF4-FFF2-40B4-BE49-F238E27FC236}">
                  <a16:creationId xmlns:a16="http://schemas.microsoft.com/office/drawing/2014/main" id="{AB5E584B-4F42-4D6B-B08F-C20D572E7D87}"/>
                </a:ext>
              </a:extLst>
            </xdr:cNvPr>
            <xdr:cNvSpPr/>
          </xdr:nvSpPr>
          <xdr:spPr>
            <a:xfrm>
              <a:off x="8711118" y="1334950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0" name="円/楕円 468">
              <a:extLst>
                <a:ext uri="{FF2B5EF4-FFF2-40B4-BE49-F238E27FC236}">
                  <a16:creationId xmlns:a16="http://schemas.microsoft.com/office/drawing/2014/main" id="{71E4199C-A761-4069-8AF6-451DA1B4DA1E}"/>
                </a:ext>
              </a:extLst>
            </xdr:cNvPr>
            <xdr:cNvSpPr/>
          </xdr:nvSpPr>
          <xdr:spPr>
            <a:xfrm>
              <a:off x="8839339" y="1337443"/>
              <a:ext cx="110143" cy="106775"/>
            </a:xfrm>
            <a:prstGeom prst="ellipse">
              <a:avLst/>
            </a:prstGeom>
            <a:solidFill>
              <a:srgbClr val="FFD400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91" name="直線コネクタ 190">
              <a:extLst>
                <a:ext uri="{FF2B5EF4-FFF2-40B4-BE49-F238E27FC236}">
                  <a16:creationId xmlns:a16="http://schemas.microsoft.com/office/drawing/2014/main" id="{DA5D1823-64E2-4CE6-91D7-A8C1240C494F}"/>
                </a:ext>
              </a:extLst>
            </xdr:cNvPr>
            <xdr:cNvCxnSpPr>
              <a:cxnSpLocks/>
            </xdr:cNvCxnSpPr>
          </xdr:nvCxnSpPr>
          <xdr:spPr>
            <a:xfrm>
              <a:off x="8439989" y="1612936"/>
              <a:ext cx="528913" cy="0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92" name="円/楕円 468">
              <a:extLst>
                <a:ext uri="{FF2B5EF4-FFF2-40B4-BE49-F238E27FC236}">
                  <a16:creationId xmlns:a16="http://schemas.microsoft.com/office/drawing/2014/main" id="{F445C8D3-1498-4A29-BBC9-5ECE57A292CA}"/>
                </a:ext>
              </a:extLst>
            </xdr:cNvPr>
            <xdr:cNvSpPr/>
          </xdr:nvSpPr>
          <xdr:spPr>
            <a:xfrm>
              <a:off x="8743758" y="1636215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3" name="円/楕円 468">
              <a:extLst>
                <a:ext uri="{FF2B5EF4-FFF2-40B4-BE49-F238E27FC236}">
                  <a16:creationId xmlns:a16="http://schemas.microsoft.com/office/drawing/2014/main" id="{E60FA9F7-C679-4A70-98AA-16B34621DC0C}"/>
                </a:ext>
              </a:extLst>
            </xdr:cNvPr>
            <xdr:cNvSpPr/>
          </xdr:nvSpPr>
          <xdr:spPr>
            <a:xfrm>
              <a:off x="8646770" y="1755717"/>
              <a:ext cx="110143" cy="106775"/>
            </a:xfrm>
            <a:prstGeom prst="ellipse">
              <a:avLst/>
            </a:prstGeom>
            <a:solidFill>
              <a:srgbClr val="00A651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4" name="正方形/長方形 193">
              <a:extLst>
                <a:ext uri="{FF2B5EF4-FFF2-40B4-BE49-F238E27FC236}">
                  <a16:creationId xmlns:a16="http://schemas.microsoft.com/office/drawing/2014/main" id="{4D9DCDE2-5A05-4045-9AF4-D0AA5D02C2B3}"/>
                </a:ext>
              </a:extLst>
            </xdr:cNvPr>
            <xdr:cNvSpPr/>
          </xdr:nvSpPr>
          <xdr:spPr>
            <a:xfrm>
              <a:off x="8647251" y="1883840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sp macro="" textlink="">
          <xdr:nvSpPr>
            <xdr:cNvPr id="195" name="正方形/長方形 194">
              <a:extLst>
                <a:ext uri="{FF2B5EF4-FFF2-40B4-BE49-F238E27FC236}">
                  <a16:creationId xmlns:a16="http://schemas.microsoft.com/office/drawing/2014/main" id="{DD6DD409-BC70-4465-A1CC-2FA4D5A90124}"/>
                </a:ext>
              </a:extLst>
            </xdr:cNvPr>
            <xdr:cNvSpPr/>
          </xdr:nvSpPr>
          <xdr:spPr>
            <a:xfrm>
              <a:off x="8651254" y="2009632"/>
              <a:ext cx="110143" cy="106775"/>
            </a:xfrm>
            <a:prstGeom prst="rect">
              <a:avLst/>
            </a:prstGeom>
            <a:solidFill>
              <a:srgbClr val="0090BC"/>
            </a:solidFill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ctr" defTabSz="3429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1" lang="ja-JP" altLang="en-US" sz="2400" b="0" i="0" u="none" strike="noStrike" kern="0" cap="none" spc="0" normalizeH="0" baseline="0">
                <a:ln>
                  <a:noFill/>
                </a:ln>
                <a:solidFill>
                  <a:prstClr val="white"/>
                </a:solidFill>
                <a:effectLst/>
                <a:uLnTx/>
                <a:uFillTx/>
                <a:latin typeface="ＭＳ Ｐゴシック" panose="020B0600070205080204" pitchFamily="50" charset="-128"/>
                <a:ea typeface="游ゴシック" panose="020B0400000000000000" pitchFamily="50" charset="-128"/>
                <a:cs typeface="+mn-cs"/>
              </a:endParaRPr>
            </a:p>
          </xdr:txBody>
        </xdr:sp>
        <xdr:cxnSp macro="">
          <xdr:nvCxnSpPr>
            <xdr:cNvPr id="196" name="直線コネクタ 195">
              <a:extLst>
                <a:ext uri="{FF2B5EF4-FFF2-40B4-BE49-F238E27FC236}">
                  <a16:creationId xmlns:a16="http://schemas.microsoft.com/office/drawing/2014/main" id="{E17384CF-A8FA-4CE3-8EE9-3F42EF7CB5F4}"/>
                </a:ext>
              </a:extLst>
            </xdr:cNvPr>
            <xdr:cNvCxnSpPr>
              <a:cxnSpLocks/>
              <a:endCxn id="193" idx="1"/>
            </xdr:cNvCxnSpPr>
          </xdr:nvCxnSpPr>
          <xdr:spPr>
            <a:xfrm>
              <a:off x="8626862" y="1742990"/>
              <a:ext cx="36038" cy="28364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cxnSp macro="">
          <xdr:nvCxnSpPr>
            <xdr:cNvPr id="197" name="直線コネクタ 196">
              <a:extLst>
                <a:ext uri="{FF2B5EF4-FFF2-40B4-BE49-F238E27FC236}">
                  <a16:creationId xmlns:a16="http://schemas.microsoft.com/office/drawing/2014/main" id="{A0291321-07E5-4CA5-AB25-05467FA28DE1}"/>
                </a:ext>
              </a:extLst>
            </xdr:cNvPr>
            <xdr:cNvCxnSpPr>
              <a:cxnSpLocks/>
              <a:stCxn id="192" idx="4"/>
            </xdr:cNvCxnSpPr>
          </xdr:nvCxnSpPr>
          <xdr:spPr>
            <a:xfrm flipH="1">
              <a:off x="8743758" y="1742990"/>
              <a:ext cx="55072" cy="24668"/>
            </a:xfrm>
            <a:prstGeom prst="line">
              <a:avLst/>
            </a:prstGeom>
            <a:noFill/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  <xdr:sp macro="" textlink="">
          <xdr:nvSpPr>
            <xdr:cNvPr id="198" name="テキスト ボックス 275">
              <a:extLst>
                <a:ext uri="{FF2B5EF4-FFF2-40B4-BE49-F238E27FC236}">
                  <a16:creationId xmlns:a16="http://schemas.microsoft.com/office/drawing/2014/main" id="{E44C3183-0AF8-481F-87B1-00EC03440F6C}"/>
                </a:ext>
              </a:extLst>
            </xdr:cNvPr>
            <xdr:cNvSpPr txBox="1"/>
          </xdr:nvSpPr>
          <xdr:spPr>
            <a:xfrm>
              <a:off x="8725080" y="1833006"/>
              <a:ext cx="261610" cy="253916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1050" b="1"/>
                <a:t>+</a:t>
              </a:r>
              <a:endParaRPr kumimoji="1" lang="ja-JP" altLang="en-US" sz="1050" b="1"/>
            </a:p>
          </xdr:txBody>
        </xdr:sp>
        <xdr:sp macro="" textlink="">
          <xdr:nvSpPr>
            <xdr:cNvPr id="199" name="テキスト ボックス 276">
              <a:extLst>
                <a:ext uri="{FF2B5EF4-FFF2-40B4-BE49-F238E27FC236}">
                  <a16:creationId xmlns:a16="http://schemas.microsoft.com/office/drawing/2014/main" id="{C1A7250E-2053-4E15-B6C4-D99A9CA38A2E}"/>
                </a:ext>
              </a:extLst>
            </xdr:cNvPr>
            <xdr:cNvSpPr txBox="1"/>
          </xdr:nvSpPr>
          <xdr:spPr>
            <a:xfrm>
              <a:off x="8720715" y="1987243"/>
              <a:ext cx="261610" cy="253916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kumimoji="1" lang="en-US" altLang="ja-JP" sz="1050" b="1"/>
                <a:t>+</a:t>
              </a:r>
              <a:endParaRPr kumimoji="1" lang="ja-JP" altLang="en-US" sz="1050" b="1"/>
            </a:p>
          </xdr:txBody>
        </xdr:sp>
        <xdr:sp macro="" textlink="">
          <xdr:nvSpPr>
            <xdr:cNvPr id="200" name="二等辺三角形 199">
              <a:extLst>
                <a:ext uri="{FF2B5EF4-FFF2-40B4-BE49-F238E27FC236}">
                  <a16:creationId xmlns:a16="http://schemas.microsoft.com/office/drawing/2014/main" id="{B01C2B9A-7A89-4220-B708-84EF63D44FD5}"/>
                </a:ext>
              </a:extLst>
            </xdr:cNvPr>
            <xdr:cNvSpPr/>
          </xdr:nvSpPr>
          <xdr:spPr>
            <a:xfrm rot="5400000">
              <a:off x="8906332" y="1903574"/>
              <a:ext cx="141022" cy="124616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201" name="二等辺三角形 200">
              <a:extLst>
                <a:ext uri="{FF2B5EF4-FFF2-40B4-BE49-F238E27FC236}">
                  <a16:creationId xmlns:a16="http://schemas.microsoft.com/office/drawing/2014/main" id="{BD8A3AC0-EF74-4C77-BA20-3E0A5D5A517F}"/>
                </a:ext>
              </a:extLst>
            </xdr:cNvPr>
            <xdr:cNvSpPr/>
          </xdr:nvSpPr>
          <xdr:spPr>
            <a:xfrm rot="5400000">
              <a:off x="8906332" y="2057794"/>
              <a:ext cx="141021" cy="124616"/>
            </a:xfrm>
            <a:prstGeom prst="triangle">
              <a:avLst/>
            </a:prstGeom>
            <a:solidFill>
              <a:srgbClr val="ED1C24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</xdr:grpSp>
      <xdr:sp macro="" textlink="">
        <xdr:nvSpPr>
          <xdr:cNvPr id="175" name="テキスト ボックス 307">
            <a:extLst>
              <a:ext uri="{FF2B5EF4-FFF2-40B4-BE49-F238E27FC236}">
                <a16:creationId xmlns:a16="http://schemas.microsoft.com/office/drawing/2014/main" id="{5E897703-0154-4167-9520-98732B32CFBA}"/>
              </a:ext>
            </a:extLst>
          </xdr:cNvPr>
          <xdr:cNvSpPr txBox="1"/>
        </xdr:nvSpPr>
        <xdr:spPr>
          <a:xfrm>
            <a:off x="7134254" y="2752144"/>
            <a:ext cx="261610" cy="253916"/>
          </a:xfrm>
          <a:prstGeom prst="rect">
            <a:avLst/>
          </a:prstGeom>
          <a:noFill/>
          <a:ln w="9525"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50" b="1"/>
              <a:t>+</a:t>
            </a:r>
            <a:endParaRPr kumimoji="1" lang="ja-JP" altLang="en-US" sz="1050" b="1"/>
          </a:p>
        </xdr:txBody>
      </xdr:sp>
      <xdr:sp macro="" textlink="">
        <xdr:nvSpPr>
          <xdr:cNvPr id="176" name="二等辺三角形 175">
            <a:extLst>
              <a:ext uri="{FF2B5EF4-FFF2-40B4-BE49-F238E27FC236}">
                <a16:creationId xmlns:a16="http://schemas.microsoft.com/office/drawing/2014/main" id="{8504583F-B016-4AC9-AB79-E4860C34C4DF}"/>
              </a:ext>
            </a:extLst>
          </xdr:cNvPr>
          <xdr:cNvSpPr/>
        </xdr:nvSpPr>
        <xdr:spPr>
          <a:xfrm rot="5400000">
            <a:off x="7319872" y="2822695"/>
            <a:ext cx="141021" cy="124616"/>
          </a:xfrm>
          <a:prstGeom prst="triangle">
            <a:avLst/>
          </a:prstGeom>
          <a:solidFill>
            <a:srgbClr val="ED1C24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</xdr:grpSp>
    <xdr:clientData/>
  </xdr:twoCellAnchor>
  <xdr:twoCellAnchor>
    <xdr:from>
      <xdr:col>59</xdr:col>
      <xdr:colOff>106197</xdr:colOff>
      <xdr:row>26</xdr:row>
      <xdr:rowOff>38319</xdr:rowOff>
    </xdr:from>
    <xdr:to>
      <xdr:col>65</xdr:col>
      <xdr:colOff>572594</xdr:colOff>
      <xdr:row>42</xdr:row>
      <xdr:rowOff>246335</xdr:rowOff>
    </xdr:to>
    <xdr:graphicFrame macro="">
      <xdr:nvGraphicFramePr>
        <xdr:cNvPr id="202" name="グラフ 201">
          <a:extLst>
            <a:ext uri="{FF2B5EF4-FFF2-40B4-BE49-F238E27FC236}">
              <a16:creationId xmlns:a16="http://schemas.microsoft.com/office/drawing/2014/main" id="{070EC8AE-F575-4862-8805-39EC523156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59</xdr:col>
      <xdr:colOff>106197</xdr:colOff>
      <xdr:row>46</xdr:row>
      <xdr:rowOff>38319</xdr:rowOff>
    </xdr:from>
    <xdr:to>
      <xdr:col>65</xdr:col>
      <xdr:colOff>572594</xdr:colOff>
      <xdr:row>62</xdr:row>
      <xdr:rowOff>246335</xdr:rowOff>
    </xdr:to>
    <xdr:graphicFrame macro="">
      <xdr:nvGraphicFramePr>
        <xdr:cNvPr id="204" name="グラフ 203">
          <a:extLst>
            <a:ext uri="{FF2B5EF4-FFF2-40B4-BE49-F238E27FC236}">
              <a16:creationId xmlns:a16="http://schemas.microsoft.com/office/drawing/2014/main" id="{B68D92E4-BB7B-475E-96FE-82C683C0F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59</xdr:col>
      <xdr:colOff>106197</xdr:colOff>
      <xdr:row>65</xdr:row>
      <xdr:rowOff>38319</xdr:rowOff>
    </xdr:from>
    <xdr:to>
      <xdr:col>65</xdr:col>
      <xdr:colOff>572594</xdr:colOff>
      <xdr:row>81</xdr:row>
      <xdr:rowOff>246335</xdr:rowOff>
    </xdr:to>
    <xdr:graphicFrame macro="">
      <xdr:nvGraphicFramePr>
        <xdr:cNvPr id="205" name="グラフ 204">
          <a:extLst>
            <a:ext uri="{FF2B5EF4-FFF2-40B4-BE49-F238E27FC236}">
              <a16:creationId xmlns:a16="http://schemas.microsoft.com/office/drawing/2014/main" id="{C1997F65-B070-495C-A027-671A71BFF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79</xdr:col>
      <xdr:colOff>92527</xdr:colOff>
      <xdr:row>26</xdr:row>
      <xdr:rowOff>119742</xdr:rowOff>
    </xdr:from>
    <xdr:to>
      <xdr:col>85</xdr:col>
      <xdr:colOff>625927</xdr:colOff>
      <xdr:row>42</xdr:row>
      <xdr:rowOff>195943</xdr:rowOff>
    </xdr:to>
    <xdr:graphicFrame macro="">
      <xdr:nvGraphicFramePr>
        <xdr:cNvPr id="207" name="グラフ 206">
          <a:extLst>
            <a:ext uri="{FF2B5EF4-FFF2-40B4-BE49-F238E27FC236}">
              <a16:creationId xmlns:a16="http://schemas.microsoft.com/office/drawing/2014/main" id="{4AA46707-3193-436C-A1BE-039E9AC44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79</xdr:col>
      <xdr:colOff>92527</xdr:colOff>
      <xdr:row>46</xdr:row>
      <xdr:rowOff>119742</xdr:rowOff>
    </xdr:from>
    <xdr:to>
      <xdr:col>85</xdr:col>
      <xdr:colOff>625927</xdr:colOff>
      <xdr:row>62</xdr:row>
      <xdr:rowOff>195943</xdr:rowOff>
    </xdr:to>
    <xdr:graphicFrame macro="">
      <xdr:nvGraphicFramePr>
        <xdr:cNvPr id="209" name="グラフ 208">
          <a:extLst>
            <a:ext uri="{FF2B5EF4-FFF2-40B4-BE49-F238E27FC236}">
              <a16:creationId xmlns:a16="http://schemas.microsoft.com/office/drawing/2014/main" id="{29CEFD6D-52D8-41DD-A608-9B34844CF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79</xdr:col>
      <xdr:colOff>151243</xdr:colOff>
      <xdr:row>65</xdr:row>
      <xdr:rowOff>80598</xdr:rowOff>
    </xdr:from>
    <xdr:to>
      <xdr:col>85</xdr:col>
      <xdr:colOff>684643</xdr:colOff>
      <xdr:row>81</xdr:row>
      <xdr:rowOff>156799</xdr:rowOff>
    </xdr:to>
    <xdr:graphicFrame macro="">
      <xdr:nvGraphicFramePr>
        <xdr:cNvPr id="210" name="グラフ 209">
          <a:extLst>
            <a:ext uri="{FF2B5EF4-FFF2-40B4-BE49-F238E27FC236}">
              <a16:creationId xmlns:a16="http://schemas.microsoft.com/office/drawing/2014/main" id="{A6CB42AD-FDC8-46A3-A144-E14F1AC828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59</xdr:col>
      <xdr:colOff>106197</xdr:colOff>
      <xdr:row>85</xdr:row>
      <xdr:rowOff>38319</xdr:rowOff>
    </xdr:from>
    <xdr:to>
      <xdr:col>65</xdr:col>
      <xdr:colOff>572594</xdr:colOff>
      <xdr:row>101</xdr:row>
      <xdr:rowOff>246335</xdr:rowOff>
    </xdr:to>
    <xdr:graphicFrame macro="">
      <xdr:nvGraphicFramePr>
        <xdr:cNvPr id="212" name="グラフ 211">
          <a:extLst>
            <a:ext uri="{FF2B5EF4-FFF2-40B4-BE49-F238E27FC236}">
              <a16:creationId xmlns:a16="http://schemas.microsoft.com/office/drawing/2014/main" id="{CE0DD131-F5A5-42E3-A32A-A86290697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79</xdr:col>
      <xdr:colOff>92527</xdr:colOff>
      <xdr:row>85</xdr:row>
      <xdr:rowOff>119742</xdr:rowOff>
    </xdr:from>
    <xdr:to>
      <xdr:col>85</xdr:col>
      <xdr:colOff>625927</xdr:colOff>
      <xdr:row>101</xdr:row>
      <xdr:rowOff>195943</xdr:rowOff>
    </xdr:to>
    <xdr:graphicFrame macro="">
      <xdr:nvGraphicFramePr>
        <xdr:cNvPr id="213" name="グラフ 212">
          <a:extLst>
            <a:ext uri="{FF2B5EF4-FFF2-40B4-BE49-F238E27FC236}">
              <a16:creationId xmlns:a16="http://schemas.microsoft.com/office/drawing/2014/main" id="{575977DD-F7C2-49D8-B8D1-00949AD59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100</xdr:col>
      <xdr:colOff>47625</xdr:colOff>
      <xdr:row>17</xdr:row>
      <xdr:rowOff>63501</xdr:rowOff>
    </xdr:from>
    <xdr:to>
      <xdr:col>106</xdr:col>
      <xdr:colOff>190500</xdr:colOff>
      <xdr:row>45</xdr:row>
      <xdr:rowOff>0</xdr:rowOff>
    </xdr:to>
    <xdr:graphicFrame macro="">
      <xdr:nvGraphicFramePr>
        <xdr:cNvPr id="214" name="グラフ 213">
          <a:extLst>
            <a:ext uri="{FF2B5EF4-FFF2-40B4-BE49-F238E27FC236}">
              <a16:creationId xmlns:a16="http://schemas.microsoft.com/office/drawing/2014/main" id="{3DC0042C-F658-4007-A588-F1373EEE53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100</xdr:col>
      <xdr:colOff>47624</xdr:colOff>
      <xdr:row>45</xdr:row>
      <xdr:rowOff>0</xdr:rowOff>
    </xdr:from>
    <xdr:to>
      <xdr:col>106</xdr:col>
      <xdr:colOff>158749</xdr:colOff>
      <xdr:row>62</xdr:row>
      <xdr:rowOff>239766</xdr:rowOff>
    </xdr:to>
    <xdr:graphicFrame macro="">
      <xdr:nvGraphicFramePr>
        <xdr:cNvPr id="215" name="グラフ 214">
          <a:extLst>
            <a:ext uri="{FF2B5EF4-FFF2-40B4-BE49-F238E27FC236}">
              <a16:creationId xmlns:a16="http://schemas.microsoft.com/office/drawing/2014/main" id="{C2AE8354-B04B-46D7-942E-91C59C795E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100</xdr:col>
      <xdr:colOff>63500</xdr:colOff>
      <xdr:row>63</xdr:row>
      <xdr:rowOff>79375</xdr:rowOff>
    </xdr:from>
    <xdr:to>
      <xdr:col>106</xdr:col>
      <xdr:colOff>158750</xdr:colOff>
      <xdr:row>84</xdr:row>
      <xdr:rowOff>0</xdr:rowOff>
    </xdr:to>
    <xdr:graphicFrame macro="">
      <xdr:nvGraphicFramePr>
        <xdr:cNvPr id="216" name="グラフ 215">
          <a:extLst>
            <a:ext uri="{FF2B5EF4-FFF2-40B4-BE49-F238E27FC236}">
              <a16:creationId xmlns:a16="http://schemas.microsoft.com/office/drawing/2014/main" id="{F08582E2-A59F-49BE-B727-290F23D357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100</xdr:col>
      <xdr:colOff>63500</xdr:colOff>
      <xdr:row>84</xdr:row>
      <xdr:rowOff>0</xdr:rowOff>
    </xdr:from>
    <xdr:to>
      <xdr:col>106</xdr:col>
      <xdr:colOff>158750</xdr:colOff>
      <xdr:row>109</xdr:row>
      <xdr:rowOff>31750</xdr:rowOff>
    </xdr:to>
    <xdr:graphicFrame macro="">
      <xdr:nvGraphicFramePr>
        <xdr:cNvPr id="217" name="グラフ 216">
          <a:extLst>
            <a:ext uri="{FF2B5EF4-FFF2-40B4-BE49-F238E27FC236}">
              <a16:creationId xmlns:a16="http://schemas.microsoft.com/office/drawing/2014/main" id="{8DFCB324-741B-4A81-8F7D-AACBAE98B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107</xdr:col>
      <xdr:colOff>0</xdr:colOff>
      <xdr:row>17</xdr:row>
      <xdr:rowOff>0</xdr:rowOff>
    </xdr:from>
    <xdr:to>
      <xdr:col>113</xdr:col>
      <xdr:colOff>142875</xdr:colOff>
      <xdr:row>45</xdr:row>
      <xdr:rowOff>0</xdr:rowOff>
    </xdr:to>
    <xdr:graphicFrame macro="">
      <xdr:nvGraphicFramePr>
        <xdr:cNvPr id="218" name="グラフ 217">
          <a:extLst>
            <a:ext uri="{FF2B5EF4-FFF2-40B4-BE49-F238E27FC236}">
              <a16:creationId xmlns:a16="http://schemas.microsoft.com/office/drawing/2014/main" id="{360F9A23-9C75-4A89-862E-B6C884696A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107</xdr:col>
      <xdr:colOff>0</xdr:colOff>
      <xdr:row>45</xdr:row>
      <xdr:rowOff>0</xdr:rowOff>
    </xdr:from>
    <xdr:to>
      <xdr:col>113</xdr:col>
      <xdr:colOff>111125</xdr:colOff>
      <xdr:row>62</xdr:row>
      <xdr:rowOff>160391</xdr:rowOff>
    </xdr:to>
    <xdr:graphicFrame macro="">
      <xdr:nvGraphicFramePr>
        <xdr:cNvPr id="219" name="グラフ 218">
          <a:extLst>
            <a:ext uri="{FF2B5EF4-FFF2-40B4-BE49-F238E27FC236}">
              <a16:creationId xmlns:a16="http://schemas.microsoft.com/office/drawing/2014/main" id="{FBE5E369-B10D-4D68-BAA2-35C6E7A51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107</xdr:col>
      <xdr:colOff>47625</xdr:colOff>
      <xdr:row>63</xdr:row>
      <xdr:rowOff>79375</xdr:rowOff>
    </xdr:from>
    <xdr:to>
      <xdr:col>113</xdr:col>
      <xdr:colOff>142875</xdr:colOff>
      <xdr:row>84</xdr:row>
      <xdr:rowOff>0</xdr:rowOff>
    </xdr:to>
    <xdr:graphicFrame macro="">
      <xdr:nvGraphicFramePr>
        <xdr:cNvPr id="220" name="グラフ 219">
          <a:extLst>
            <a:ext uri="{FF2B5EF4-FFF2-40B4-BE49-F238E27FC236}">
              <a16:creationId xmlns:a16="http://schemas.microsoft.com/office/drawing/2014/main" id="{28C71403-50F1-437F-87D6-294E769B9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107</xdr:col>
      <xdr:colOff>47625</xdr:colOff>
      <xdr:row>84</xdr:row>
      <xdr:rowOff>0</xdr:rowOff>
    </xdr:from>
    <xdr:to>
      <xdr:col>113</xdr:col>
      <xdr:colOff>142875</xdr:colOff>
      <xdr:row>109</xdr:row>
      <xdr:rowOff>47626</xdr:rowOff>
    </xdr:to>
    <xdr:graphicFrame macro="">
      <xdr:nvGraphicFramePr>
        <xdr:cNvPr id="221" name="グラフ 220">
          <a:extLst>
            <a:ext uri="{FF2B5EF4-FFF2-40B4-BE49-F238E27FC236}">
              <a16:creationId xmlns:a16="http://schemas.microsoft.com/office/drawing/2014/main" id="{32CBD438-4CF5-4ABE-A086-6E96EE0B7E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0ADB-17B1-4F0E-AF7E-7E94155EF628}">
  <dimension ref="C1:CU150"/>
  <sheetViews>
    <sheetView tabSelected="1" zoomScale="40" zoomScaleNormal="40" workbookViewId="0">
      <selection activeCell="L63" sqref="L63"/>
    </sheetView>
  </sheetViews>
  <sheetFormatPr defaultRowHeight="14.25" x14ac:dyDescent="0.15"/>
  <cols>
    <col min="3" max="3" width="14.75" customWidth="1"/>
    <col min="4" max="4" width="7.375" customWidth="1"/>
    <col min="5" max="5" width="13.125" customWidth="1"/>
    <col min="6" max="6" width="7.75" customWidth="1"/>
    <col min="7" max="7" width="35.125" customWidth="1"/>
    <col min="8" max="8" width="12.875" customWidth="1"/>
    <col min="9" max="17" width="10.625" customWidth="1"/>
    <col min="18" max="18" width="8.75" customWidth="1"/>
    <col min="19" max="19" width="19.5" customWidth="1"/>
    <col min="20" max="29" width="9.625" customWidth="1"/>
    <col min="30" max="30" width="10.125" customWidth="1"/>
    <col min="31" max="41" width="9.625" customWidth="1"/>
    <col min="42" max="42" width="10.875" customWidth="1"/>
    <col min="43" max="46" width="9.625" customWidth="1"/>
    <col min="52" max="52" width="0.5" customWidth="1"/>
    <col min="56" max="56" width="0.875" customWidth="1"/>
    <col min="72" max="72" width="0.75" customWidth="1"/>
    <col min="76" max="76" width="0.75" customWidth="1"/>
    <col min="89" max="89" width="11.125" bestFit="1" customWidth="1"/>
    <col min="90" max="90" width="12.375" bestFit="1" customWidth="1"/>
    <col min="91" max="91" width="11.125" bestFit="1" customWidth="1"/>
    <col min="92" max="92" width="1.25" customWidth="1"/>
    <col min="93" max="93" width="12.375" bestFit="1" customWidth="1"/>
    <col min="94" max="95" width="11.125" bestFit="1" customWidth="1"/>
    <col min="96" max="96" width="1.125" customWidth="1"/>
    <col min="97" max="97" width="11.125" bestFit="1" customWidth="1"/>
    <col min="98" max="98" width="12.375" bestFit="1" customWidth="1"/>
    <col min="99" max="99" width="11.125" bestFit="1" customWidth="1"/>
  </cols>
  <sheetData>
    <row r="1" spans="3:18" ht="16.149999999999999" customHeight="1" x14ac:dyDescent="0.15">
      <c r="I1" s="190" t="s">
        <v>21</v>
      </c>
      <c r="J1" s="190"/>
      <c r="K1" s="190"/>
      <c r="L1" s="190"/>
      <c r="M1" s="190"/>
      <c r="N1" s="190"/>
      <c r="O1" s="190"/>
      <c r="P1" s="190"/>
      <c r="Q1" s="190"/>
    </row>
    <row r="2" spans="3:18" ht="16.149999999999999" customHeight="1" x14ac:dyDescent="0.15">
      <c r="C2" s="198"/>
      <c r="D2" s="198"/>
      <c r="E2" s="198"/>
      <c r="F2" s="198"/>
      <c r="G2" s="198"/>
      <c r="H2" s="199"/>
      <c r="I2" s="190" t="s">
        <v>31</v>
      </c>
      <c r="J2" s="190"/>
      <c r="K2" s="190"/>
      <c r="L2" s="190"/>
      <c r="M2" s="190"/>
      <c r="N2" s="190"/>
      <c r="O2" s="190"/>
      <c r="P2" s="190"/>
      <c r="Q2" s="190"/>
    </row>
    <row r="3" spans="3:18" ht="92.25" customHeight="1" x14ac:dyDescent="0.15">
      <c r="C3" s="198"/>
      <c r="D3" s="198"/>
      <c r="E3" s="198"/>
      <c r="F3" s="198"/>
      <c r="G3" s="198"/>
      <c r="H3" s="199"/>
      <c r="I3" s="6"/>
      <c r="J3" s="6"/>
      <c r="K3" s="6"/>
      <c r="L3" s="6"/>
      <c r="M3" s="6"/>
      <c r="N3" s="6"/>
      <c r="O3" s="6"/>
      <c r="P3" s="6"/>
      <c r="Q3" s="6"/>
    </row>
    <row r="4" spans="3:18" ht="18.399999999999999" customHeight="1" x14ac:dyDescent="0.15">
      <c r="C4" s="198"/>
      <c r="D4" s="198"/>
      <c r="E4" s="198"/>
      <c r="F4" s="198"/>
      <c r="G4" s="198"/>
      <c r="H4" s="199"/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s">
        <v>27</v>
      </c>
      <c r="O4" s="2" t="s">
        <v>28</v>
      </c>
      <c r="P4" s="2" t="s">
        <v>29</v>
      </c>
      <c r="Q4" s="2" t="s">
        <v>30</v>
      </c>
    </row>
    <row r="5" spans="3:18" ht="18.399999999999999" customHeight="1" x14ac:dyDescent="0.15">
      <c r="C5" s="198"/>
      <c r="D5" s="198"/>
      <c r="E5" s="198"/>
      <c r="F5" s="198"/>
      <c r="G5" s="198"/>
      <c r="H5" t="s">
        <v>45</v>
      </c>
      <c r="I5" s="9">
        <v>1622.5812000000001</v>
      </c>
      <c r="J5" s="9">
        <v>1768.6391000000001</v>
      </c>
      <c r="K5" s="9">
        <v>1987.7132999999999</v>
      </c>
      <c r="L5" s="9">
        <v>2133.7712000000001</v>
      </c>
      <c r="M5" s="9">
        <v>2279.8290999999999</v>
      </c>
      <c r="N5" s="9">
        <v>2352.8454000000002</v>
      </c>
      <c r="O5" s="9">
        <v>2498.9032999999999</v>
      </c>
      <c r="P5" s="9">
        <v>2644.9612000000002</v>
      </c>
      <c r="Q5" s="9">
        <v>2791.0191</v>
      </c>
    </row>
    <row r="6" spans="3:18" ht="23.65" customHeight="1" x14ac:dyDescent="0.15">
      <c r="C6" s="200" t="s">
        <v>5</v>
      </c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</row>
    <row r="7" spans="3:18" ht="19.149999999999999" customHeight="1" x14ac:dyDescent="0.15">
      <c r="C7" s="172" t="s">
        <v>20</v>
      </c>
      <c r="D7" s="172"/>
      <c r="E7" s="172"/>
      <c r="F7" s="172"/>
      <c r="G7" s="172"/>
      <c r="H7" s="172"/>
      <c r="I7" s="190" t="s">
        <v>32</v>
      </c>
      <c r="J7" s="190"/>
      <c r="K7" s="190"/>
      <c r="L7" s="190"/>
      <c r="M7" s="190"/>
      <c r="N7" s="190"/>
      <c r="O7" s="190"/>
      <c r="P7" s="190"/>
      <c r="Q7" s="190"/>
    </row>
    <row r="8" spans="3:18" ht="20.85" customHeight="1" x14ac:dyDescent="0.15">
      <c r="C8" s="192" t="s">
        <v>1</v>
      </c>
      <c r="D8" s="192" t="s">
        <v>17</v>
      </c>
      <c r="E8" s="194" t="s">
        <v>2</v>
      </c>
      <c r="F8" s="192" t="s">
        <v>18</v>
      </c>
      <c r="G8" s="192" t="s">
        <v>19</v>
      </c>
      <c r="H8" s="172" t="s">
        <v>4</v>
      </c>
      <c r="I8" s="172" t="s">
        <v>3</v>
      </c>
      <c r="J8" s="172"/>
      <c r="K8" s="172"/>
      <c r="L8" s="172"/>
      <c r="M8" s="172"/>
      <c r="N8" s="172"/>
      <c r="O8" s="172"/>
      <c r="P8" s="172"/>
      <c r="Q8" s="172"/>
    </row>
    <row r="9" spans="3:18" ht="20.85" customHeight="1" x14ac:dyDescent="0.15">
      <c r="C9" s="193"/>
      <c r="D9" s="193"/>
      <c r="E9" s="195"/>
      <c r="F9" s="193"/>
      <c r="G9" s="193"/>
      <c r="H9" s="172"/>
      <c r="I9" s="7" t="s">
        <v>33</v>
      </c>
      <c r="J9" s="7" t="s">
        <v>34</v>
      </c>
      <c r="K9" s="7" t="s">
        <v>35</v>
      </c>
      <c r="L9" s="7" t="s">
        <v>36</v>
      </c>
      <c r="M9" s="7" t="s">
        <v>37</v>
      </c>
      <c r="N9" s="7" t="s">
        <v>38</v>
      </c>
      <c r="O9" s="7" t="s">
        <v>39</v>
      </c>
      <c r="P9" s="7" t="s">
        <v>40</v>
      </c>
      <c r="Q9" s="7" t="s">
        <v>41</v>
      </c>
    </row>
    <row r="10" spans="3:18" ht="21.4" customHeight="1" x14ac:dyDescent="0.15">
      <c r="C10" s="172" t="s">
        <v>0</v>
      </c>
      <c r="D10" s="2">
        <v>179</v>
      </c>
      <c r="E10" s="3">
        <v>84</v>
      </c>
      <c r="F10" s="2">
        <v>202</v>
      </c>
      <c r="G10" s="1" t="s">
        <v>9</v>
      </c>
      <c r="H10" s="8">
        <v>2679.3923</v>
      </c>
      <c r="I10" s="8">
        <f>$H10+I$5</f>
        <v>4301.9735000000001</v>
      </c>
      <c r="J10" s="8">
        <f t="shared" ref="I10:Q16" si="0">$H10+J$5</f>
        <v>4448.0313999999998</v>
      </c>
      <c r="K10" s="8">
        <f t="shared" si="0"/>
        <v>4667.1055999999999</v>
      </c>
      <c r="L10" s="8">
        <f t="shared" si="0"/>
        <v>4813.1635000000006</v>
      </c>
      <c r="M10" s="8">
        <f t="shared" si="0"/>
        <v>4959.2214000000004</v>
      </c>
      <c r="N10" s="8">
        <f t="shared" si="0"/>
        <v>5032.2376999999997</v>
      </c>
      <c r="O10" s="8">
        <f t="shared" si="0"/>
        <v>5178.2955999999995</v>
      </c>
      <c r="P10" s="8">
        <f t="shared" si="0"/>
        <v>5324.3535000000002</v>
      </c>
      <c r="Q10" s="8">
        <f t="shared" si="0"/>
        <v>5470.4114</v>
      </c>
    </row>
    <row r="11" spans="3:18" ht="21.4" customHeight="1" x14ac:dyDescent="0.15">
      <c r="C11" s="172"/>
      <c r="D11" s="2">
        <v>179</v>
      </c>
      <c r="E11" s="3">
        <v>84</v>
      </c>
      <c r="F11" s="2">
        <v>194</v>
      </c>
      <c r="G11" s="4" t="s">
        <v>74</v>
      </c>
      <c r="H11" s="85">
        <v>1753.8536999999999</v>
      </c>
      <c r="I11" s="84">
        <f>$H11+I$5</f>
        <v>3376.4349000000002</v>
      </c>
      <c r="J11" s="84">
        <f t="shared" si="0"/>
        <v>3522.4928</v>
      </c>
      <c r="K11" s="84">
        <f t="shared" si="0"/>
        <v>3741.567</v>
      </c>
      <c r="L11" s="84">
        <f t="shared" si="0"/>
        <v>3887.6248999999998</v>
      </c>
      <c r="M11" s="84">
        <f t="shared" si="0"/>
        <v>4033.6827999999996</v>
      </c>
      <c r="N11" s="84">
        <f t="shared" si="0"/>
        <v>4106.6990999999998</v>
      </c>
      <c r="O11" s="84">
        <f t="shared" si="0"/>
        <v>4252.7569999999996</v>
      </c>
      <c r="P11" s="84">
        <f t="shared" si="0"/>
        <v>4398.8149000000003</v>
      </c>
      <c r="Q11" s="84">
        <f t="shared" si="0"/>
        <v>4544.8728000000001</v>
      </c>
      <c r="R11" s="86"/>
    </row>
    <row r="12" spans="3:18" ht="21.4" customHeight="1" x14ac:dyDescent="0.15">
      <c r="C12" s="2" t="s">
        <v>6</v>
      </c>
      <c r="D12" s="2">
        <v>203</v>
      </c>
      <c r="E12" s="3" t="s">
        <v>8</v>
      </c>
      <c r="F12" s="2">
        <v>215</v>
      </c>
      <c r="G12" s="1" t="s">
        <v>10</v>
      </c>
      <c r="H12" s="8">
        <v>1458.7335</v>
      </c>
      <c r="I12" s="8">
        <f t="shared" si="0"/>
        <v>3081.3146999999999</v>
      </c>
      <c r="J12" s="8">
        <f t="shared" si="0"/>
        <v>3227.3726000000001</v>
      </c>
      <c r="K12" s="8">
        <f t="shared" si="0"/>
        <v>3446.4467999999997</v>
      </c>
      <c r="L12" s="8">
        <f t="shared" si="0"/>
        <v>3592.5047000000004</v>
      </c>
      <c r="M12" s="8">
        <f t="shared" si="0"/>
        <v>3738.5626000000002</v>
      </c>
      <c r="N12" s="8">
        <f t="shared" si="0"/>
        <v>3811.5789000000004</v>
      </c>
      <c r="O12" s="8">
        <f t="shared" si="0"/>
        <v>3957.6368000000002</v>
      </c>
      <c r="P12" s="8">
        <f t="shared" si="0"/>
        <v>4103.6947</v>
      </c>
      <c r="Q12" s="8">
        <f t="shared" si="0"/>
        <v>4249.7525999999998</v>
      </c>
    </row>
    <row r="13" spans="3:18" ht="21.4" customHeight="1" x14ac:dyDescent="0.15">
      <c r="C13" s="2" t="s">
        <v>12</v>
      </c>
      <c r="D13" s="2">
        <v>203</v>
      </c>
      <c r="E13" s="3">
        <v>207</v>
      </c>
      <c r="F13" s="2">
        <v>210</v>
      </c>
      <c r="G13" s="1" t="s">
        <v>13</v>
      </c>
      <c r="H13" s="8">
        <v>973.47370000000001</v>
      </c>
      <c r="I13" s="8">
        <f t="shared" si="0"/>
        <v>2596.0549000000001</v>
      </c>
      <c r="J13" s="8">
        <f t="shared" si="0"/>
        <v>2742.1127999999999</v>
      </c>
      <c r="K13" s="8">
        <f t="shared" si="0"/>
        <v>2961.1869999999999</v>
      </c>
      <c r="L13" s="8">
        <f t="shared" si="0"/>
        <v>3107.2449000000001</v>
      </c>
      <c r="M13" s="8">
        <f t="shared" si="0"/>
        <v>3253.3027999999999</v>
      </c>
      <c r="N13" s="8">
        <f t="shared" si="0"/>
        <v>3326.3191000000002</v>
      </c>
      <c r="O13" s="8">
        <f t="shared" si="0"/>
        <v>3472.377</v>
      </c>
      <c r="P13" s="8">
        <f t="shared" si="0"/>
        <v>3618.4349000000002</v>
      </c>
      <c r="Q13" s="8">
        <f t="shared" si="0"/>
        <v>3764.4928</v>
      </c>
    </row>
    <row r="14" spans="3:18" ht="21.4" customHeight="1" x14ac:dyDescent="0.15">
      <c r="C14" s="2" t="s">
        <v>14</v>
      </c>
      <c r="D14" s="2">
        <v>211</v>
      </c>
      <c r="E14" s="3">
        <v>211</v>
      </c>
      <c r="F14" s="2">
        <v>205</v>
      </c>
      <c r="G14" s="4" t="s">
        <v>15</v>
      </c>
      <c r="H14" s="8">
        <v>504.27760000000001</v>
      </c>
      <c r="I14" s="8">
        <f t="shared" si="0"/>
        <v>2126.8588</v>
      </c>
      <c r="J14" s="8">
        <f t="shared" si="0"/>
        <v>2272.9167000000002</v>
      </c>
      <c r="K14" s="8">
        <f t="shared" si="0"/>
        <v>2491.9908999999998</v>
      </c>
      <c r="L14" s="8">
        <f t="shared" si="0"/>
        <v>2638.0488</v>
      </c>
      <c r="M14" s="8">
        <f t="shared" si="0"/>
        <v>2784.1066999999998</v>
      </c>
      <c r="N14" s="8">
        <f>$H14+N$5</f>
        <v>2857.123</v>
      </c>
      <c r="O14" s="8">
        <f t="shared" si="0"/>
        <v>3003.1808999999998</v>
      </c>
      <c r="P14" s="8">
        <f t="shared" si="0"/>
        <v>3149.2388000000001</v>
      </c>
      <c r="Q14" s="8">
        <f t="shared" si="0"/>
        <v>3295.2966999999999</v>
      </c>
    </row>
    <row r="15" spans="3:18" ht="21.4" customHeight="1" x14ac:dyDescent="0.15">
      <c r="C15" s="172" t="s">
        <v>7</v>
      </c>
      <c r="D15" s="2">
        <v>236</v>
      </c>
      <c r="E15" s="3">
        <v>241</v>
      </c>
      <c r="F15" s="2">
        <v>251</v>
      </c>
      <c r="G15" s="1" t="s">
        <v>11</v>
      </c>
      <c r="H15" s="8">
        <v>1795.0111999999999</v>
      </c>
      <c r="I15" s="8">
        <f t="shared" si="0"/>
        <v>3417.5924</v>
      </c>
      <c r="J15" s="8">
        <f t="shared" si="0"/>
        <v>3563.6503000000002</v>
      </c>
      <c r="K15" s="8">
        <f t="shared" si="0"/>
        <v>3782.7244999999998</v>
      </c>
      <c r="L15" s="8">
        <f t="shared" si="0"/>
        <v>3928.7824000000001</v>
      </c>
      <c r="M15" s="8">
        <f t="shared" si="0"/>
        <v>4074.8402999999998</v>
      </c>
      <c r="N15" s="8">
        <f t="shared" si="0"/>
        <v>4147.8566000000001</v>
      </c>
      <c r="O15" s="8">
        <f t="shared" si="0"/>
        <v>4293.9144999999999</v>
      </c>
      <c r="P15" s="8">
        <f t="shared" si="0"/>
        <v>4439.9724000000006</v>
      </c>
      <c r="Q15" s="8">
        <f t="shared" si="0"/>
        <v>4586.0303000000004</v>
      </c>
    </row>
    <row r="16" spans="3:18" ht="21.4" customHeight="1" x14ac:dyDescent="0.15">
      <c r="C16" s="172"/>
      <c r="D16" s="2">
        <v>236</v>
      </c>
      <c r="E16" s="3">
        <v>241</v>
      </c>
      <c r="F16" s="2">
        <v>246</v>
      </c>
      <c r="G16" s="5" t="s">
        <v>16</v>
      </c>
      <c r="H16" s="8">
        <v>1270.6425999999999</v>
      </c>
      <c r="I16" s="8">
        <f t="shared" si="0"/>
        <v>2893.2237999999998</v>
      </c>
      <c r="J16" s="8">
        <f t="shared" si="0"/>
        <v>3039.2817</v>
      </c>
      <c r="K16" s="8">
        <f t="shared" si="0"/>
        <v>3258.3558999999996</v>
      </c>
      <c r="L16" s="8">
        <f t="shared" si="0"/>
        <v>3404.4138000000003</v>
      </c>
      <c r="M16" s="8">
        <f t="shared" si="0"/>
        <v>3550.4717000000001</v>
      </c>
      <c r="N16" s="8">
        <f t="shared" si="0"/>
        <v>3623.4880000000003</v>
      </c>
      <c r="O16" s="8">
        <f t="shared" si="0"/>
        <v>3769.5459000000001</v>
      </c>
      <c r="P16" s="8">
        <f t="shared" si="0"/>
        <v>3915.6037999999999</v>
      </c>
      <c r="Q16" s="8">
        <f t="shared" si="0"/>
        <v>4061.6616999999997</v>
      </c>
    </row>
    <row r="17" spans="3:99" ht="21.95" customHeight="1" x14ac:dyDescent="0.15"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</row>
    <row r="18" spans="3:99" ht="21.95" customHeight="1" x14ac:dyDescent="0.15">
      <c r="C18" s="172" t="s">
        <v>20</v>
      </c>
      <c r="D18" s="172"/>
      <c r="E18" s="172"/>
      <c r="F18" s="172"/>
      <c r="G18" s="172"/>
      <c r="H18" s="172"/>
      <c r="I18" s="190" t="s">
        <v>32</v>
      </c>
      <c r="J18" s="190"/>
      <c r="K18" s="190"/>
      <c r="L18" s="190"/>
      <c r="M18" s="190"/>
      <c r="N18" s="190"/>
      <c r="O18" s="190"/>
      <c r="P18" s="190"/>
      <c r="Q18" s="190"/>
    </row>
    <row r="19" spans="3:99" ht="21.95" customHeight="1" x14ac:dyDescent="0.15">
      <c r="C19" s="192" t="s">
        <v>1</v>
      </c>
      <c r="D19" s="192" t="s">
        <v>17</v>
      </c>
      <c r="E19" s="194" t="s">
        <v>2</v>
      </c>
      <c r="F19" s="192" t="s">
        <v>18</v>
      </c>
      <c r="G19" s="192" t="s">
        <v>19</v>
      </c>
      <c r="H19" s="172" t="s">
        <v>4</v>
      </c>
      <c r="I19" s="172" t="s">
        <v>42</v>
      </c>
      <c r="J19" s="172"/>
      <c r="K19" s="172"/>
      <c r="L19" s="172"/>
      <c r="M19" s="172"/>
      <c r="N19" s="172"/>
      <c r="O19" s="172"/>
      <c r="P19" s="172"/>
      <c r="Q19" s="172"/>
    </row>
    <row r="20" spans="3:99" ht="21.95" customHeight="1" x14ac:dyDescent="0.15">
      <c r="C20" s="193"/>
      <c r="D20" s="193"/>
      <c r="E20" s="195"/>
      <c r="F20" s="193"/>
      <c r="G20" s="193"/>
      <c r="H20" s="172"/>
      <c r="I20" s="7" t="s">
        <v>33</v>
      </c>
      <c r="J20" s="7" t="s">
        <v>34</v>
      </c>
      <c r="K20" s="7" t="s">
        <v>35</v>
      </c>
      <c r="L20" s="7" t="s">
        <v>36</v>
      </c>
      <c r="M20" s="7" t="s">
        <v>37</v>
      </c>
      <c r="N20" s="7" t="s">
        <v>38</v>
      </c>
      <c r="O20" s="7" t="s">
        <v>39</v>
      </c>
      <c r="P20" s="7" t="s">
        <v>40</v>
      </c>
      <c r="Q20" s="7" t="s">
        <v>41</v>
      </c>
    </row>
    <row r="21" spans="3:99" ht="21.95" customHeight="1" x14ac:dyDescent="0.15">
      <c r="C21" s="172" t="s">
        <v>0</v>
      </c>
      <c r="D21" s="2">
        <v>179</v>
      </c>
      <c r="E21" s="3">
        <v>84</v>
      </c>
      <c r="F21" s="2">
        <v>202</v>
      </c>
      <c r="G21" s="1" t="s">
        <v>9</v>
      </c>
      <c r="H21" s="8">
        <v>2679.3923</v>
      </c>
      <c r="I21" s="8">
        <f>(I10+1.0078)/2</f>
        <v>2151.4906500000002</v>
      </c>
      <c r="J21" s="8">
        <f t="shared" ref="J21:Q21" si="1">(J10+1.0078)/2</f>
        <v>2224.5196000000001</v>
      </c>
      <c r="K21" s="8">
        <f t="shared" si="1"/>
        <v>2334.0567000000001</v>
      </c>
      <c r="L21" s="8">
        <f t="shared" si="1"/>
        <v>2407.0856500000004</v>
      </c>
      <c r="M21" s="8">
        <f t="shared" si="1"/>
        <v>2480.1146000000003</v>
      </c>
      <c r="N21" s="8">
        <f t="shared" si="1"/>
        <v>2516.62275</v>
      </c>
      <c r="O21" s="8">
        <f t="shared" si="1"/>
        <v>2589.6516999999999</v>
      </c>
      <c r="P21" s="8">
        <f t="shared" si="1"/>
        <v>2662.6806500000002</v>
      </c>
      <c r="Q21" s="8">
        <f t="shared" si="1"/>
        <v>2735.7096000000001</v>
      </c>
    </row>
    <row r="22" spans="3:99" ht="21.95" customHeight="1" x14ac:dyDescent="0.15">
      <c r="C22" s="172"/>
      <c r="D22" s="2">
        <v>179</v>
      </c>
      <c r="E22" s="3">
        <v>84</v>
      </c>
      <c r="F22" s="2">
        <v>194</v>
      </c>
      <c r="G22" s="4" t="s">
        <v>75</v>
      </c>
      <c r="H22" s="85">
        <v>1753.8536999999999</v>
      </c>
      <c r="I22" s="84">
        <f>(I11+1.0078)/2</f>
        <v>1688.72135</v>
      </c>
      <c r="J22" s="84">
        <f t="shared" ref="I22:Q27" si="2">(J11+1.0078)/2</f>
        <v>1761.7502999999999</v>
      </c>
      <c r="K22" s="84">
        <f t="shared" si="2"/>
        <v>1871.2873999999999</v>
      </c>
      <c r="L22" s="84">
        <f t="shared" si="2"/>
        <v>1944.3163499999998</v>
      </c>
      <c r="M22" s="84">
        <f t="shared" si="2"/>
        <v>2017.3452999999997</v>
      </c>
      <c r="N22" s="84">
        <f t="shared" si="2"/>
        <v>2053.8534500000001</v>
      </c>
      <c r="O22" s="84">
        <f t="shared" si="2"/>
        <v>2126.8824</v>
      </c>
      <c r="P22" s="84">
        <f t="shared" si="2"/>
        <v>2199.9113500000003</v>
      </c>
      <c r="Q22" s="84">
        <f t="shared" si="2"/>
        <v>2272.9403000000002</v>
      </c>
      <c r="R22" s="86"/>
    </row>
    <row r="23" spans="3:99" ht="21.95" customHeight="1" x14ac:dyDescent="0.15">
      <c r="C23" s="2" t="s">
        <v>6</v>
      </c>
      <c r="D23" s="2">
        <v>203</v>
      </c>
      <c r="E23" s="3" t="s">
        <v>8</v>
      </c>
      <c r="F23" s="2">
        <v>215</v>
      </c>
      <c r="G23" s="1" t="s">
        <v>10</v>
      </c>
      <c r="H23" s="8">
        <v>1458.7335</v>
      </c>
      <c r="I23" s="8">
        <f t="shared" si="2"/>
        <v>1541.1612499999999</v>
      </c>
      <c r="J23" s="8">
        <f t="shared" si="2"/>
        <v>1614.1902</v>
      </c>
      <c r="K23" s="8">
        <f t="shared" si="2"/>
        <v>1723.7272999999998</v>
      </c>
      <c r="L23" s="8">
        <f t="shared" si="2"/>
        <v>1796.7562500000001</v>
      </c>
      <c r="M23" s="8">
        <f t="shared" si="2"/>
        <v>1869.7852</v>
      </c>
      <c r="N23" s="8">
        <f t="shared" si="2"/>
        <v>1906.2933500000001</v>
      </c>
      <c r="O23" s="8">
        <f t="shared" si="2"/>
        <v>1979.3223</v>
      </c>
      <c r="P23" s="8">
        <f t="shared" si="2"/>
        <v>2052.3512500000002</v>
      </c>
      <c r="Q23" s="8">
        <f t="shared" si="2"/>
        <v>2125.3802000000001</v>
      </c>
    </row>
    <row r="24" spans="3:99" ht="21.95" customHeight="1" x14ac:dyDescent="0.15">
      <c r="C24" s="2" t="s">
        <v>12</v>
      </c>
      <c r="D24" s="2">
        <v>203</v>
      </c>
      <c r="E24" s="3">
        <v>207</v>
      </c>
      <c r="F24" s="2">
        <v>210</v>
      </c>
      <c r="G24" s="1" t="s">
        <v>13</v>
      </c>
      <c r="H24" s="8">
        <v>973.47370000000001</v>
      </c>
      <c r="I24" s="8">
        <f t="shared" si="2"/>
        <v>1298.53135</v>
      </c>
      <c r="J24" s="8">
        <f t="shared" si="2"/>
        <v>1371.5602999999999</v>
      </c>
      <c r="K24" s="8">
        <f t="shared" si="2"/>
        <v>1481.0973999999999</v>
      </c>
      <c r="L24" s="8">
        <f t="shared" si="2"/>
        <v>1554.12635</v>
      </c>
      <c r="M24" s="8">
        <f t="shared" si="2"/>
        <v>1627.1552999999999</v>
      </c>
      <c r="N24" s="8">
        <f t="shared" si="2"/>
        <v>1663.66345</v>
      </c>
      <c r="O24" s="8">
        <f t="shared" si="2"/>
        <v>1736.6923999999999</v>
      </c>
      <c r="P24" s="8">
        <f t="shared" si="2"/>
        <v>1809.72135</v>
      </c>
      <c r="Q24" s="8">
        <f t="shared" si="2"/>
        <v>1882.7502999999999</v>
      </c>
    </row>
    <row r="25" spans="3:99" ht="21.95" customHeight="1" x14ac:dyDescent="0.15">
      <c r="C25" s="2" t="s">
        <v>14</v>
      </c>
      <c r="D25" s="2">
        <v>211</v>
      </c>
      <c r="E25" s="3">
        <v>211</v>
      </c>
      <c r="F25" s="2">
        <v>205</v>
      </c>
      <c r="G25" s="4" t="s">
        <v>15</v>
      </c>
      <c r="H25" s="8">
        <v>504.27760000000001</v>
      </c>
      <c r="I25" s="8">
        <f t="shared" si="2"/>
        <v>1063.9332999999999</v>
      </c>
      <c r="J25" s="8">
        <f t="shared" si="2"/>
        <v>1136.96225</v>
      </c>
      <c r="K25" s="8">
        <f t="shared" si="2"/>
        <v>1246.4993499999998</v>
      </c>
      <c r="L25" s="8">
        <f t="shared" si="2"/>
        <v>1319.5282999999999</v>
      </c>
      <c r="M25" s="8">
        <f t="shared" si="2"/>
        <v>1392.5572499999998</v>
      </c>
      <c r="N25" s="8">
        <f t="shared" si="2"/>
        <v>1429.0654</v>
      </c>
      <c r="O25" s="8">
        <f t="shared" si="2"/>
        <v>1502.0943499999998</v>
      </c>
      <c r="P25" s="8">
        <f t="shared" si="2"/>
        <v>1575.1233</v>
      </c>
      <c r="Q25" s="8">
        <f t="shared" si="2"/>
        <v>1648.1522499999999</v>
      </c>
    </row>
    <row r="26" spans="3:99" ht="21.95" customHeight="1" x14ac:dyDescent="0.15">
      <c r="C26" s="172" t="s">
        <v>7</v>
      </c>
      <c r="D26" s="2">
        <v>236</v>
      </c>
      <c r="E26" s="3">
        <v>241</v>
      </c>
      <c r="F26" s="2">
        <v>251</v>
      </c>
      <c r="G26" s="1" t="s">
        <v>11</v>
      </c>
      <c r="H26" s="8">
        <v>1795.0111999999999</v>
      </c>
      <c r="I26" s="8">
        <f t="shared" si="2"/>
        <v>1709.3000999999999</v>
      </c>
      <c r="J26" s="8">
        <f t="shared" si="2"/>
        <v>1782.3290500000001</v>
      </c>
      <c r="K26" s="8">
        <f t="shared" si="2"/>
        <v>1891.8661499999998</v>
      </c>
      <c r="L26" s="8">
        <f t="shared" si="2"/>
        <v>1964.8951</v>
      </c>
      <c r="M26" s="8">
        <f t="shared" si="2"/>
        <v>2037.9240499999999</v>
      </c>
      <c r="N26" s="8">
        <f t="shared" si="2"/>
        <v>2074.4322000000002</v>
      </c>
      <c r="O26" s="8">
        <f t="shared" si="2"/>
        <v>2147.4611500000001</v>
      </c>
      <c r="P26" s="8">
        <f t="shared" si="2"/>
        <v>2220.4901000000004</v>
      </c>
      <c r="Q26" s="8">
        <f t="shared" si="2"/>
        <v>2293.5190500000003</v>
      </c>
    </row>
    <row r="27" spans="3:99" ht="21.95" customHeight="1" x14ac:dyDescent="0.15">
      <c r="C27" s="172"/>
      <c r="D27" s="2">
        <v>236</v>
      </c>
      <c r="E27" s="3">
        <v>241</v>
      </c>
      <c r="F27" s="2">
        <v>246</v>
      </c>
      <c r="G27" s="5" t="s">
        <v>16</v>
      </c>
      <c r="H27" s="8">
        <v>1270.6425999999999</v>
      </c>
      <c r="I27" s="8">
        <f t="shared" si="2"/>
        <v>1447.1157999999998</v>
      </c>
      <c r="J27" s="8">
        <f t="shared" si="2"/>
        <v>1520.1447499999999</v>
      </c>
      <c r="K27" s="8">
        <f t="shared" si="2"/>
        <v>1629.6818499999997</v>
      </c>
      <c r="L27" s="8">
        <f t="shared" si="2"/>
        <v>1702.7108000000001</v>
      </c>
      <c r="M27" s="8">
        <f t="shared" si="2"/>
        <v>1775.73975</v>
      </c>
      <c r="N27" s="8">
        <f t="shared" si="2"/>
        <v>1812.2479000000001</v>
      </c>
      <c r="O27" s="8">
        <f t="shared" si="2"/>
        <v>1885.27685</v>
      </c>
      <c r="P27" s="8">
        <f t="shared" si="2"/>
        <v>1958.3057999999999</v>
      </c>
      <c r="Q27" s="8">
        <f t="shared" si="2"/>
        <v>2031.3347499999998</v>
      </c>
    </row>
    <row r="28" spans="3:99" ht="21.95" customHeight="1" x14ac:dyDescent="0.15"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S28" s="2" t="s">
        <v>1</v>
      </c>
      <c r="T28" s="196" t="s">
        <v>14</v>
      </c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</row>
    <row r="29" spans="3:99" ht="21.95" customHeight="1" x14ac:dyDescent="0.15">
      <c r="C29" s="172" t="s">
        <v>20</v>
      </c>
      <c r="D29" s="172"/>
      <c r="E29" s="172"/>
      <c r="F29" s="172"/>
      <c r="G29" s="172"/>
      <c r="H29" s="172"/>
      <c r="I29" s="190" t="s">
        <v>32</v>
      </c>
      <c r="J29" s="190"/>
      <c r="K29" s="190"/>
      <c r="L29" s="190"/>
      <c r="M29" s="190"/>
      <c r="N29" s="190"/>
      <c r="O29" s="190"/>
      <c r="P29" s="190"/>
      <c r="Q29" s="190"/>
      <c r="S29" s="2" t="s">
        <v>67</v>
      </c>
      <c r="T29" s="172" t="s">
        <v>68</v>
      </c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</row>
    <row r="30" spans="3:99" ht="21.95" customHeight="1" x14ac:dyDescent="0.15">
      <c r="C30" s="192" t="s">
        <v>1</v>
      </c>
      <c r="D30" s="192" t="s">
        <v>17</v>
      </c>
      <c r="E30" s="194" t="s">
        <v>2</v>
      </c>
      <c r="F30" s="192" t="s">
        <v>18</v>
      </c>
      <c r="G30" s="192" t="s">
        <v>19</v>
      </c>
      <c r="H30" s="172" t="s">
        <v>4</v>
      </c>
      <c r="I30" s="172" t="s">
        <v>43</v>
      </c>
      <c r="J30" s="172"/>
      <c r="K30" s="172"/>
      <c r="L30" s="172"/>
      <c r="M30" s="172"/>
      <c r="N30" s="172"/>
      <c r="O30" s="172"/>
      <c r="P30" s="172"/>
      <c r="Q30" s="172"/>
      <c r="S30" s="25" t="s">
        <v>59</v>
      </c>
      <c r="T30" s="182" t="s">
        <v>56</v>
      </c>
      <c r="U30" s="172"/>
      <c r="V30" s="172"/>
      <c r="W30" s="172"/>
      <c r="X30" s="172"/>
      <c r="Y30" s="172"/>
      <c r="Z30" s="172"/>
      <c r="AA30" s="172"/>
      <c r="AB30" s="183"/>
      <c r="AC30" s="182" t="s">
        <v>57</v>
      </c>
      <c r="AD30" s="172"/>
      <c r="AE30" s="172"/>
      <c r="AF30" s="172"/>
      <c r="AG30" s="172"/>
      <c r="AH30" s="172"/>
      <c r="AI30" s="172"/>
      <c r="AJ30" s="172"/>
      <c r="AK30" s="174"/>
      <c r="AL30" s="173" t="s">
        <v>58</v>
      </c>
      <c r="AM30" s="172"/>
      <c r="AN30" s="172"/>
      <c r="AO30" s="172"/>
      <c r="AP30" s="172"/>
      <c r="AQ30" s="172"/>
      <c r="AR30" s="172"/>
      <c r="AS30" s="172"/>
      <c r="AT30" s="174"/>
    </row>
    <row r="31" spans="3:99" ht="21.95" customHeight="1" x14ac:dyDescent="0.15">
      <c r="C31" s="193"/>
      <c r="D31" s="193"/>
      <c r="E31" s="195"/>
      <c r="F31" s="193"/>
      <c r="G31" s="193"/>
      <c r="H31" s="172"/>
      <c r="I31" s="7" t="s">
        <v>33</v>
      </c>
      <c r="J31" s="7" t="s">
        <v>34</v>
      </c>
      <c r="K31" s="7" t="s">
        <v>35</v>
      </c>
      <c r="L31" s="7" t="s">
        <v>36</v>
      </c>
      <c r="M31" s="7" t="s">
        <v>37</v>
      </c>
      <c r="N31" s="7" t="s">
        <v>38</v>
      </c>
      <c r="O31" s="7" t="s">
        <v>39</v>
      </c>
      <c r="P31" s="7" t="s">
        <v>40</v>
      </c>
      <c r="Q31" s="7" t="s">
        <v>41</v>
      </c>
      <c r="S31" s="26" t="s">
        <v>79</v>
      </c>
      <c r="T31" s="184" t="s">
        <v>55</v>
      </c>
      <c r="U31" s="185"/>
      <c r="V31" s="185"/>
      <c r="W31" s="172">
        <v>2</v>
      </c>
      <c r="X31" s="172"/>
      <c r="Y31" s="172"/>
      <c r="Z31" s="172">
        <v>3</v>
      </c>
      <c r="AA31" s="172"/>
      <c r="AB31" s="183"/>
      <c r="AC31" s="182">
        <v>1</v>
      </c>
      <c r="AD31" s="172"/>
      <c r="AE31" s="172"/>
      <c r="AF31" s="172">
        <v>2</v>
      </c>
      <c r="AG31" s="172"/>
      <c r="AH31" s="172"/>
      <c r="AI31" s="172">
        <v>3</v>
      </c>
      <c r="AJ31" s="172"/>
      <c r="AK31" s="174"/>
      <c r="AL31" s="173">
        <v>1</v>
      </c>
      <c r="AM31" s="172"/>
      <c r="AN31" s="172"/>
      <c r="AO31" s="172">
        <v>2</v>
      </c>
      <c r="AP31" s="172"/>
      <c r="AQ31" s="172"/>
      <c r="AR31" s="172">
        <v>3</v>
      </c>
      <c r="AS31" s="172"/>
      <c r="AT31" s="174"/>
      <c r="AV31" s="196" t="s">
        <v>14</v>
      </c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P31" s="196" t="s">
        <v>14</v>
      </c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J31" s="196" t="s">
        <v>14</v>
      </c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</row>
    <row r="32" spans="3:99" ht="21.95" customHeight="1" x14ac:dyDescent="0.15">
      <c r="C32" s="191" t="s">
        <v>0</v>
      </c>
      <c r="D32" s="2">
        <v>179</v>
      </c>
      <c r="E32" s="3">
        <v>84</v>
      </c>
      <c r="F32" s="2">
        <v>202</v>
      </c>
      <c r="G32" s="1" t="s">
        <v>9</v>
      </c>
      <c r="H32" s="8">
        <v>2679.3923</v>
      </c>
      <c r="I32" s="8">
        <f>(I10+1.0078+1.0078)/3</f>
        <v>1434.6630333333335</v>
      </c>
      <c r="J32" s="8">
        <f t="shared" ref="J32:Q32" si="3">(J10+1.0078+1.0078)/3</f>
        <v>1483.3490000000002</v>
      </c>
      <c r="K32" s="8">
        <f t="shared" si="3"/>
        <v>1556.3737333333336</v>
      </c>
      <c r="L32" s="8">
        <f t="shared" si="3"/>
        <v>1605.0597000000005</v>
      </c>
      <c r="M32" s="8">
        <f t="shared" si="3"/>
        <v>1653.7456666666669</v>
      </c>
      <c r="N32" s="8">
        <f t="shared" si="3"/>
        <v>1678.0844333333334</v>
      </c>
      <c r="O32" s="8">
        <f t="shared" si="3"/>
        <v>1726.7704000000001</v>
      </c>
      <c r="P32" s="8">
        <f t="shared" si="3"/>
        <v>1775.456366666667</v>
      </c>
      <c r="Q32" s="8">
        <f t="shared" si="3"/>
        <v>1824.1423333333335</v>
      </c>
      <c r="S32" s="25" t="s">
        <v>60</v>
      </c>
      <c r="T32" s="179">
        <v>23111102</v>
      </c>
      <c r="U32" s="180"/>
      <c r="V32" s="180"/>
      <c r="W32" s="180">
        <v>23111103</v>
      </c>
      <c r="X32" s="180"/>
      <c r="Y32" s="180"/>
      <c r="Z32" s="180">
        <v>23111104</v>
      </c>
      <c r="AA32" s="180"/>
      <c r="AB32" s="181"/>
      <c r="AC32" s="179">
        <v>23111105</v>
      </c>
      <c r="AD32" s="180"/>
      <c r="AE32" s="180"/>
      <c r="AF32" s="180">
        <v>23111106</v>
      </c>
      <c r="AG32" s="180"/>
      <c r="AH32" s="180"/>
      <c r="AI32" s="180">
        <v>23111107</v>
      </c>
      <c r="AJ32" s="180"/>
      <c r="AK32" s="186"/>
      <c r="AL32" s="187">
        <v>23111108</v>
      </c>
      <c r="AM32" s="180"/>
      <c r="AN32" s="180"/>
      <c r="AO32" s="180">
        <v>23111109</v>
      </c>
      <c r="AP32" s="180"/>
      <c r="AQ32" s="180"/>
      <c r="AR32" s="180">
        <v>23111110</v>
      </c>
      <c r="AS32" s="180"/>
      <c r="AT32" s="186"/>
      <c r="AV32" s="172" t="s">
        <v>68</v>
      </c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P32" s="172" t="s">
        <v>68</v>
      </c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2"/>
      <c r="CJ32" s="172" t="s">
        <v>68</v>
      </c>
      <c r="CK32" s="172"/>
      <c r="CL32" s="172"/>
      <c r="CM32" s="172"/>
      <c r="CN32" s="172"/>
      <c r="CO32" s="172"/>
      <c r="CP32" s="172"/>
      <c r="CQ32" s="172"/>
      <c r="CR32" s="172"/>
      <c r="CS32" s="172"/>
      <c r="CT32" s="172"/>
      <c r="CU32" s="172"/>
    </row>
    <row r="33" spans="3:99" ht="21.95" customHeight="1" thickBot="1" x14ac:dyDescent="0.2">
      <c r="C33" s="191"/>
      <c r="D33" s="10">
        <v>179</v>
      </c>
      <c r="E33" s="11">
        <v>84</v>
      </c>
      <c r="F33" s="10">
        <v>194</v>
      </c>
      <c r="G33" s="87" t="s">
        <v>74</v>
      </c>
      <c r="H33" s="88">
        <v>1753.8536999999999</v>
      </c>
      <c r="I33" s="89">
        <f>(I11+1.0078+1.0078)/3</f>
        <v>1126.1501666666666</v>
      </c>
      <c r="J33" s="89">
        <f t="shared" ref="I33:Q38" si="4">(J11+1.0078+1.0078)/3</f>
        <v>1174.8361333333332</v>
      </c>
      <c r="K33" s="89">
        <f t="shared" si="4"/>
        <v>1247.8608666666667</v>
      </c>
      <c r="L33" s="89">
        <f t="shared" si="4"/>
        <v>1296.5468333333331</v>
      </c>
      <c r="M33" s="89">
        <f t="shared" si="4"/>
        <v>1345.2327999999998</v>
      </c>
      <c r="N33" s="89">
        <f t="shared" si="4"/>
        <v>1369.5715666666667</v>
      </c>
      <c r="O33" s="89">
        <f t="shared" si="4"/>
        <v>1418.2575333333334</v>
      </c>
      <c r="P33" s="89">
        <f t="shared" si="4"/>
        <v>1466.9435000000003</v>
      </c>
      <c r="Q33" s="89">
        <f t="shared" si="4"/>
        <v>1515.629466666667</v>
      </c>
      <c r="R33" s="86"/>
      <c r="S33" s="34" t="s">
        <v>64</v>
      </c>
      <c r="T33" s="39" t="s">
        <v>61</v>
      </c>
      <c r="U33" s="28" t="s">
        <v>62</v>
      </c>
      <c r="V33" s="49" t="s">
        <v>63</v>
      </c>
      <c r="W33" s="28" t="s">
        <v>61</v>
      </c>
      <c r="X33" s="28" t="s">
        <v>62</v>
      </c>
      <c r="Y33" s="49" t="s">
        <v>63</v>
      </c>
      <c r="Z33" s="28" t="s">
        <v>61</v>
      </c>
      <c r="AA33" s="28" t="s">
        <v>62</v>
      </c>
      <c r="AB33" s="54" t="s">
        <v>63</v>
      </c>
      <c r="AC33" s="39" t="s">
        <v>61</v>
      </c>
      <c r="AD33" s="28" t="s">
        <v>62</v>
      </c>
      <c r="AE33" s="49" t="s">
        <v>63</v>
      </c>
      <c r="AF33" s="28" t="s">
        <v>61</v>
      </c>
      <c r="AG33" s="28" t="s">
        <v>62</v>
      </c>
      <c r="AH33" s="49" t="s">
        <v>63</v>
      </c>
      <c r="AI33" s="28" t="s">
        <v>61</v>
      </c>
      <c r="AJ33" s="28" t="s">
        <v>62</v>
      </c>
      <c r="AK33" s="60" t="s">
        <v>63</v>
      </c>
      <c r="AL33" s="44" t="s">
        <v>61</v>
      </c>
      <c r="AM33" s="28" t="s">
        <v>62</v>
      </c>
      <c r="AN33" s="49" t="s">
        <v>63</v>
      </c>
      <c r="AO33" s="28" t="s">
        <v>61</v>
      </c>
      <c r="AP33" s="28" t="s">
        <v>62</v>
      </c>
      <c r="AQ33" s="49" t="s">
        <v>63</v>
      </c>
      <c r="AR33" s="28" t="s">
        <v>61</v>
      </c>
      <c r="AS33" s="28" t="s">
        <v>62</v>
      </c>
      <c r="AT33" s="60" t="s">
        <v>63</v>
      </c>
      <c r="AV33" s="74" t="s">
        <v>63</v>
      </c>
      <c r="AW33" s="75" t="s">
        <v>46</v>
      </c>
      <c r="AX33" s="75" t="s">
        <v>47</v>
      </c>
      <c r="AY33" s="75" t="s">
        <v>48</v>
      </c>
      <c r="AZ33" s="75"/>
      <c r="BA33" s="75" t="s">
        <v>49</v>
      </c>
      <c r="BB33" s="75" t="s">
        <v>50</v>
      </c>
      <c r="BC33" s="75" t="s">
        <v>51</v>
      </c>
      <c r="BD33" s="75"/>
      <c r="BE33" s="75" t="s">
        <v>52</v>
      </c>
      <c r="BF33" s="75" t="s">
        <v>53</v>
      </c>
      <c r="BG33" s="75" t="s">
        <v>54</v>
      </c>
      <c r="BP33" s="74" t="s">
        <v>63</v>
      </c>
      <c r="BQ33" s="75" t="s">
        <v>46</v>
      </c>
      <c r="BR33" s="75" t="s">
        <v>47</v>
      </c>
      <c r="BS33" s="75" t="s">
        <v>48</v>
      </c>
      <c r="BT33" s="75"/>
      <c r="BU33" s="75" t="s">
        <v>49</v>
      </c>
      <c r="BV33" s="75" t="s">
        <v>50</v>
      </c>
      <c r="BW33" s="75" t="s">
        <v>51</v>
      </c>
      <c r="BX33" s="75"/>
      <c r="BY33" s="75" t="s">
        <v>52</v>
      </c>
      <c r="BZ33" s="75" t="s">
        <v>53</v>
      </c>
      <c r="CA33" s="75" t="s">
        <v>54</v>
      </c>
      <c r="CJ33" s="97" t="s">
        <v>78</v>
      </c>
      <c r="CK33" s="28" t="s">
        <v>46</v>
      </c>
      <c r="CL33" s="28" t="s">
        <v>47</v>
      </c>
      <c r="CM33" s="28" t="s">
        <v>48</v>
      </c>
      <c r="CN33" s="28"/>
      <c r="CO33" s="28" t="s">
        <v>49</v>
      </c>
      <c r="CP33" s="28" t="s">
        <v>50</v>
      </c>
      <c r="CQ33" s="28" t="s">
        <v>51</v>
      </c>
      <c r="CR33" s="28"/>
      <c r="CS33" s="28" t="s">
        <v>52</v>
      </c>
      <c r="CT33" s="28" t="s">
        <v>53</v>
      </c>
      <c r="CU33" s="28" t="s">
        <v>54</v>
      </c>
    </row>
    <row r="34" spans="3:99" ht="21.95" customHeight="1" thickTop="1" x14ac:dyDescent="0.15">
      <c r="C34" s="2" t="s">
        <v>6</v>
      </c>
      <c r="D34" s="2">
        <v>203</v>
      </c>
      <c r="E34" s="3" t="s">
        <v>8</v>
      </c>
      <c r="F34" s="2">
        <v>215</v>
      </c>
      <c r="G34" s="1" t="s">
        <v>10</v>
      </c>
      <c r="H34" s="8">
        <v>1458.7335</v>
      </c>
      <c r="I34" s="8">
        <f t="shared" si="4"/>
        <v>1027.7767666666666</v>
      </c>
      <c r="J34" s="8">
        <f t="shared" si="4"/>
        <v>1076.4627333333333</v>
      </c>
      <c r="K34" s="8">
        <f t="shared" si="4"/>
        <v>1149.4874666666665</v>
      </c>
      <c r="L34" s="8">
        <f t="shared" si="4"/>
        <v>1198.1734333333334</v>
      </c>
      <c r="M34" s="8">
        <f t="shared" si="4"/>
        <v>1246.8594000000001</v>
      </c>
      <c r="N34" s="8">
        <f t="shared" si="4"/>
        <v>1271.1981666666668</v>
      </c>
      <c r="O34" s="8">
        <f t="shared" si="4"/>
        <v>1319.8841333333332</v>
      </c>
      <c r="P34" s="8">
        <f t="shared" si="4"/>
        <v>1368.5701000000001</v>
      </c>
      <c r="Q34" s="8">
        <f t="shared" si="4"/>
        <v>1417.2560666666668</v>
      </c>
      <c r="S34" s="35" t="s">
        <v>33</v>
      </c>
      <c r="T34" s="40">
        <v>2.78</v>
      </c>
      <c r="U34" s="31">
        <v>857000</v>
      </c>
      <c r="V34" s="50">
        <f>(U34/U$43)*100</f>
        <v>29.713612093474794</v>
      </c>
      <c r="W34" s="27">
        <v>2.81</v>
      </c>
      <c r="X34" s="31">
        <v>1050000</v>
      </c>
      <c r="Y34" s="50">
        <f>(X34/X$43)*100</f>
        <v>29.060112919295918</v>
      </c>
      <c r="Z34" s="27">
        <v>2.8</v>
      </c>
      <c r="AA34" s="31">
        <v>965000</v>
      </c>
      <c r="AB34" s="55">
        <f>(AA34/AA$43)*100</f>
        <v>28.266791645918161</v>
      </c>
      <c r="AC34" s="40">
        <v>2.8</v>
      </c>
      <c r="AD34" s="31">
        <v>1210000</v>
      </c>
      <c r="AE34" s="50">
        <f>(AD34/AD$43)*100</f>
        <v>24.153851651035531</v>
      </c>
      <c r="AF34" s="27">
        <v>2.8</v>
      </c>
      <c r="AG34" s="31">
        <v>437000</v>
      </c>
      <c r="AH34" s="50">
        <f>(AG34/AG$43)*100</f>
        <v>16.53549265930074</v>
      </c>
      <c r="AI34" s="27">
        <v>2.82</v>
      </c>
      <c r="AJ34" s="31">
        <v>799000</v>
      </c>
      <c r="AK34" s="61">
        <f>(AJ34/AJ$43)*100</f>
        <v>26.338604350649565</v>
      </c>
      <c r="AL34" s="45">
        <v>2.77</v>
      </c>
      <c r="AM34" s="31">
        <v>774000</v>
      </c>
      <c r="AN34" s="65">
        <f>(AM34/AM$43)*100</f>
        <v>33.095733900037203</v>
      </c>
      <c r="AO34" s="27">
        <v>2.81</v>
      </c>
      <c r="AP34" s="31">
        <v>1200000</v>
      </c>
      <c r="AQ34" s="65">
        <f>(AP34/AP$43)*100</f>
        <v>33.630401883302511</v>
      </c>
      <c r="AR34" s="27">
        <v>2.86</v>
      </c>
      <c r="AS34" s="31">
        <v>536000</v>
      </c>
      <c r="AT34" s="69">
        <f>(AS34/AS$43)*100</f>
        <v>19.329246303642265</v>
      </c>
      <c r="AV34" s="35" t="s">
        <v>33</v>
      </c>
      <c r="AW34" s="79">
        <f>V34</f>
        <v>29.713612093474794</v>
      </c>
      <c r="AX34" s="79">
        <f>Y34</f>
        <v>29.060112919295918</v>
      </c>
      <c r="AY34" s="79">
        <f>AB34</f>
        <v>28.266791645918161</v>
      </c>
      <c r="AZ34" s="79"/>
      <c r="BA34" s="79">
        <f>AE34</f>
        <v>24.153851651035531</v>
      </c>
      <c r="BB34" s="79">
        <f>AH34</f>
        <v>16.53549265930074</v>
      </c>
      <c r="BC34" s="79">
        <f>AK34</f>
        <v>26.338604350649565</v>
      </c>
      <c r="BD34" s="79"/>
      <c r="BE34" s="79">
        <f>AN34</f>
        <v>33.095733900037203</v>
      </c>
      <c r="BF34" s="79">
        <f>AQ34</f>
        <v>33.630401883302511</v>
      </c>
      <c r="BG34" s="79">
        <f>AT34</f>
        <v>19.329246303642265</v>
      </c>
      <c r="BP34" s="35" t="s">
        <v>33</v>
      </c>
      <c r="BQ34" s="79">
        <f t="shared" ref="BQ34:CA34" si="5">AW34</f>
        <v>29.713612093474794</v>
      </c>
      <c r="BR34" s="79">
        <f t="shared" si="5"/>
        <v>29.060112919295918</v>
      </c>
      <c r="BS34" s="79">
        <f t="shared" si="5"/>
        <v>28.266791645918161</v>
      </c>
      <c r="BT34" s="79">
        <f t="shared" si="5"/>
        <v>0</v>
      </c>
      <c r="BU34" s="79">
        <f t="shared" si="5"/>
        <v>24.153851651035531</v>
      </c>
      <c r="BV34" s="79">
        <f t="shared" si="5"/>
        <v>16.53549265930074</v>
      </c>
      <c r="BW34" s="79">
        <f t="shared" si="5"/>
        <v>26.338604350649565</v>
      </c>
      <c r="BX34" s="79">
        <f t="shared" si="5"/>
        <v>0</v>
      </c>
      <c r="BY34" s="79">
        <f t="shared" si="5"/>
        <v>33.095733900037203</v>
      </c>
      <c r="BZ34" s="79">
        <f t="shared" si="5"/>
        <v>33.630401883302511</v>
      </c>
      <c r="CA34" s="79">
        <f t="shared" si="5"/>
        <v>19.329246303642265</v>
      </c>
      <c r="CJ34" s="35" t="s">
        <v>33</v>
      </c>
      <c r="CK34" s="91">
        <f>U34</f>
        <v>857000</v>
      </c>
      <c r="CL34" s="91">
        <f>X34</f>
        <v>1050000</v>
      </c>
      <c r="CM34" s="91">
        <f>AA34</f>
        <v>965000</v>
      </c>
      <c r="CN34" s="91"/>
      <c r="CO34" s="91">
        <f>AD34</f>
        <v>1210000</v>
      </c>
      <c r="CP34" s="91">
        <f>AG34</f>
        <v>437000</v>
      </c>
      <c r="CQ34" s="91">
        <f>AJ34</f>
        <v>799000</v>
      </c>
      <c r="CR34" s="91"/>
      <c r="CS34" s="91">
        <f>AM34</f>
        <v>774000</v>
      </c>
      <c r="CT34" s="91">
        <f>AP34</f>
        <v>1200000</v>
      </c>
      <c r="CU34" s="91">
        <f>AS34</f>
        <v>536000</v>
      </c>
    </row>
    <row r="35" spans="3:99" ht="21.95" customHeight="1" x14ac:dyDescent="0.15">
      <c r="C35" s="17" t="s">
        <v>12</v>
      </c>
      <c r="D35" s="17">
        <v>203</v>
      </c>
      <c r="E35" s="18">
        <v>207</v>
      </c>
      <c r="F35" s="17">
        <v>210</v>
      </c>
      <c r="G35" s="19" t="s">
        <v>13</v>
      </c>
      <c r="H35" s="20">
        <v>973.47370000000001</v>
      </c>
      <c r="I35" s="20">
        <f t="shared" si="4"/>
        <v>866.0234999999999</v>
      </c>
      <c r="J35" s="20">
        <f t="shared" si="4"/>
        <v>914.70946666666657</v>
      </c>
      <c r="K35" s="20">
        <f t="shared" si="4"/>
        <v>987.73419999999987</v>
      </c>
      <c r="L35" s="20">
        <f t="shared" si="4"/>
        <v>1036.4201666666665</v>
      </c>
      <c r="M35" s="20">
        <f t="shared" si="4"/>
        <v>1085.1061333333332</v>
      </c>
      <c r="N35" s="20">
        <f t="shared" si="4"/>
        <v>1109.4449</v>
      </c>
      <c r="O35" s="20">
        <f t="shared" si="4"/>
        <v>1158.1308666666666</v>
      </c>
      <c r="P35" s="20">
        <f t="shared" si="4"/>
        <v>1206.8168333333333</v>
      </c>
      <c r="Q35" s="20">
        <f t="shared" si="4"/>
        <v>1255.5028</v>
      </c>
      <c r="S35" s="36" t="s">
        <v>34</v>
      </c>
      <c r="T35" s="41">
        <v>2.81</v>
      </c>
      <c r="U35" s="32">
        <v>51100</v>
      </c>
      <c r="V35" s="51">
        <f t="shared" ref="V35:V42" si="6">(U35/U$43)*100</f>
        <v>1.7717217946050898</v>
      </c>
      <c r="W35" s="6">
        <v>2.84</v>
      </c>
      <c r="X35" s="32">
        <v>118000</v>
      </c>
      <c r="Y35" s="51">
        <f>(X35/X$43)*100</f>
        <v>3.2658031661684932</v>
      </c>
      <c r="Z35" s="6">
        <v>2.8</v>
      </c>
      <c r="AA35" s="32">
        <v>91800</v>
      </c>
      <c r="AB35" s="56">
        <f>(AA35/AA$43)*100</f>
        <v>2.6890067078707638</v>
      </c>
      <c r="AC35" s="41">
        <v>2.8</v>
      </c>
      <c r="AD35" s="32">
        <v>153000</v>
      </c>
      <c r="AE35" s="51">
        <f>(AD35/AD$43)*100</f>
        <v>3.0541647128995342</v>
      </c>
      <c r="AF35" s="6">
        <v>2.8</v>
      </c>
      <c r="AG35" s="32">
        <v>110000</v>
      </c>
      <c r="AH35" s="51">
        <f>(AG35/AG$43)*100</f>
        <v>4.1622521568033903</v>
      </c>
      <c r="AI35" s="6">
        <v>2.82</v>
      </c>
      <c r="AJ35" s="32">
        <v>73400</v>
      </c>
      <c r="AK35" s="62">
        <f>(AJ35/AJ$43)*100</f>
        <v>2.4195914384701851</v>
      </c>
      <c r="AL35" s="46">
        <v>2.77</v>
      </c>
      <c r="AM35" s="32">
        <v>120000</v>
      </c>
      <c r="AN35" s="66">
        <f>(AM35/AM$43)*100</f>
        <v>5.1311215348894885</v>
      </c>
      <c r="AO35" s="6">
        <v>2.84</v>
      </c>
      <c r="AP35" s="32">
        <v>106000</v>
      </c>
      <c r="AQ35" s="66">
        <f>(AP35/AP$43)*100</f>
        <v>2.9706854996917214</v>
      </c>
      <c r="AR35" s="6">
        <v>2.86</v>
      </c>
      <c r="AS35" s="32">
        <v>92600</v>
      </c>
      <c r="AT35" s="70">
        <f>(AS35/AS$43)*100</f>
        <v>3.3393436711143165</v>
      </c>
      <c r="AV35" s="36" t="s">
        <v>34</v>
      </c>
      <c r="AW35" s="80">
        <f t="shared" ref="AW35:AW42" si="7">V35</f>
        <v>1.7717217946050898</v>
      </c>
      <c r="AX35" s="80">
        <f t="shared" ref="AX35:AX42" si="8">Y35</f>
        <v>3.2658031661684932</v>
      </c>
      <c r="AY35" s="80">
        <f t="shared" ref="AY35:AY42" si="9">AB35</f>
        <v>2.6890067078707638</v>
      </c>
      <c r="AZ35" s="80"/>
      <c r="BA35" s="80">
        <f t="shared" ref="BA35:BA42" si="10">AE35</f>
        <v>3.0541647128995342</v>
      </c>
      <c r="BB35" s="80">
        <f t="shared" ref="BB35:BB42" si="11">AH35</f>
        <v>4.1622521568033903</v>
      </c>
      <c r="BC35" s="80">
        <f t="shared" ref="BC35:BC42" si="12">AK35</f>
        <v>2.4195914384701851</v>
      </c>
      <c r="BD35" s="80"/>
      <c r="BE35" s="80">
        <f t="shared" ref="BE35:BE42" si="13">AN35</f>
        <v>5.1311215348894885</v>
      </c>
      <c r="BF35" s="80">
        <f t="shared" ref="BF35:BF42" si="14">AQ35</f>
        <v>2.9706854996917214</v>
      </c>
      <c r="BG35" s="80">
        <f t="shared" ref="BG35:BG42" si="15">AT35</f>
        <v>3.3393436711143165</v>
      </c>
      <c r="BP35" s="36" t="s">
        <v>35</v>
      </c>
      <c r="BQ35" s="80">
        <f t="shared" ref="BQ35:CA35" si="16">AW36</f>
        <v>44.726440607447472</v>
      </c>
      <c r="BR35" s="80">
        <f t="shared" si="16"/>
        <v>42.898261928484445</v>
      </c>
      <c r="BS35" s="80">
        <f t="shared" si="16"/>
        <v>48.917660154075982</v>
      </c>
      <c r="BT35" s="80">
        <f t="shared" si="16"/>
        <v>0</v>
      </c>
      <c r="BU35" s="80">
        <f t="shared" si="16"/>
        <v>37.528298433013887</v>
      </c>
      <c r="BV35" s="80">
        <f t="shared" si="16"/>
        <v>25.08702890873316</v>
      </c>
      <c r="BW35" s="80">
        <f t="shared" si="16"/>
        <v>31.448095807909493</v>
      </c>
      <c r="BX35" s="80">
        <f t="shared" si="16"/>
        <v>0</v>
      </c>
      <c r="BY35" s="80">
        <f t="shared" si="16"/>
        <v>25.228014213206652</v>
      </c>
      <c r="BZ35" s="80">
        <f t="shared" si="16"/>
        <v>26.259738803878708</v>
      </c>
      <c r="CA35" s="80">
        <f t="shared" si="16"/>
        <v>24.630364226469528</v>
      </c>
      <c r="CJ35" s="36" t="s">
        <v>34</v>
      </c>
      <c r="CK35" s="91">
        <f t="shared" ref="CK35:CK42" si="17">U35</f>
        <v>51100</v>
      </c>
      <c r="CL35" s="91">
        <f t="shared" ref="CL35:CL42" si="18">X35</f>
        <v>118000</v>
      </c>
      <c r="CM35" s="91">
        <f t="shared" ref="CM35:CM42" si="19">AA35</f>
        <v>91800</v>
      </c>
      <c r="CN35" s="92"/>
      <c r="CO35" s="91">
        <f t="shared" ref="CO35:CO42" si="20">AD35</f>
        <v>153000</v>
      </c>
      <c r="CP35" s="91">
        <f t="shared" ref="CP35:CP42" si="21">AG35</f>
        <v>110000</v>
      </c>
      <c r="CQ35" s="91">
        <f t="shared" ref="CQ35:CQ42" si="22">AJ35</f>
        <v>73400</v>
      </c>
      <c r="CR35" s="92"/>
      <c r="CS35" s="91">
        <f t="shared" ref="CS35:CS42" si="23">AM35</f>
        <v>120000</v>
      </c>
      <c r="CT35" s="91">
        <f t="shared" ref="CT35:CT42" si="24">AP35</f>
        <v>106000</v>
      </c>
      <c r="CU35" s="91">
        <f t="shared" ref="CU35:CU42" si="25">AS35</f>
        <v>92600</v>
      </c>
    </row>
    <row r="36" spans="3:99" ht="21.95" customHeight="1" x14ac:dyDescent="0.15">
      <c r="C36" s="12" t="s">
        <v>14</v>
      </c>
      <c r="D36" s="12">
        <v>211</v>
      </c>
      <c r="E36" s="13">
        <v>211</v>
      </c>
      <c r="F36" s="12">
        <v>205</v>
      </c>
      <c r="G36" s="14" t="s">
        <v>15</v>
      </c>
      <c r="H36" s="15">
        <v>504.27760000000001</v>
      </c>
      <c r="I36" s="15">
        <f t="shared" si="4"/>
        <v>709.62479999999994</v>
      </c>
      <c r="J36" s="15">
        <f t="shared" si="4"/>
        <v>758.31076666666661</v>
      </c>
      <c r="K36" s="15">
        <f t="shared" si="4"/>
        <v>831.3354999999998</v>
      </c>
      <c r="L36" s="15">
        <f t="shared" si="4"/>
        <v>880.02146666666658</v>
      </c>
      <c r="M36" s="15">
        <f t="shared" si="4"/>
        <v>928.70743333333314</v>
      </c>
      <c r="N36" s="15">
        <f t="shared" si="4"/>
        <v>953.04619999999989</v>
      </c>
      <c r="O36" s="15">
        <f t="shared" si="4"/>
        <v>1001.7321666666666</v>
      </c>
      <c r="P36" s="15">
        <f t="shared" si="4"/>
        <v>1050.4181333333333</v>
      </c>
      <c r="Q36" s="15">
        <f t="shared" si="4"/>
        <v>1099.1040999999998</v>
      </c>
      <c r="S36" s="36" t="s">
        <v>35</v>
      </c>
      <c r="T36" s="41">
        <v>2.84</v>
      </c>
      <c r="U36" s="32">
        <v>1290000</v>
      </c>
      <c r="V36" s="51">
        <f>(U36/U$43)*100</f>
        <v>44.726440607447472</v>
      </c>
      <c r="W36" s="6">
        <v>2.84</v>
      </c>
      <c r="X36" s="32">
        <v>1550000</v>
      </c>
      <c r="Y36" s="51">
        <f>(X36/X$43)*100</f>
        <v>42.898261928484445</v>
      </c>
      <c r="Z36" s="6">
        <v>2.83</v>
      </c>
      <c r="AA36" s="32">
        <v>1670000</v>
      </c>
      <c r="AB36" s="56">
        <f>(AA36/AA$43)*100</f>
        <v>48.917660154075982</v>
      </c>
      <c r="AC36" s="41">
        <v>2.83</v>
      </c>
      <c r="AD36" s="32">
        <v>1880000</v>
      </c>
      <c r="AE36" s="51">
        <f>(AD36/AD$43)*100</f>
        <v>37.528298433013887</v>
      </c>
      <c r="AF36" s="6">
        <v>2.83</v>
      </c>
      <c r="AG36" s="32">
        <v>663000</v>
      </c>
      <c r="AH36" s="51">
        <f>(AG36/AG$43)*100</f>
        <v>25.08702890873316</v>
      </c>
      <c r="AI36" s="6">
        <v>2.85</v>
      </c>
      <c r="AJ36" s="32">
        <v>954000</v>
      </c>
      <c r="AK36" s="62">
        <f>(AJ36/AJ$43)*100</f>
        <v>31.448095807909493</v>
      </c>
      <c r="AL36" s="46">
        <v>2.83</v>
      </c>
      <c r="AM36" s="32">
        <v>590000</v>
      </c>
      <c r="AN36" s="66">
        <f>(AM36/AM$43)*100</f>
        <v>25.228014213206652</v>
      </c>
      <c r="AO36" s="6">
        <v>2.84</v>
      </c>
      <c r="AP36" s="32">
        <v>937000</v>
      </c>
      <c r="AQ36" s="66">
        <f>(AP36/AP$43)*100</f>
        <v>26.259738803878708</v>
      </c>
      <c r="AR36" s="6">
        <v>2.86</v>
      </c>
      <c r="AS36" s="32">
        <v>683000</v>
      </c>
      <c r="AT36" s="70">
        <f>(AS36/AS$43)*100</f>
        <v>24.630364226469528</v>
      </c>
      <c r="AV36" s="36" t="s">
        <v>35</v>
      </c>
      <c r="AW36" s="80">
        <f t="shared" si="7"/>
        <v>44.726440607447472</v>
      </c>
      <c r="AX36" s="80">
        <f t="shared" si="8"/>
        <v>42.898261928484445</v>
      </c>
      <c r="AY36" s="80">
        <f t="shared" si="9"/>
        <v>48.917660154075982</v>
      </c>
      <c r="AZ36" s="80"/>
      <c r="BA36" s="80">
        <f t="shared" si="10"/>
        <v>37.528298433013887</v>
      </c>
      <c r="BB36" s="80">
        <f t="shared" si="11"/>
        <v>25.08702890873316</v>
      </c>
      <c r="BC36" s="80">
        <f t="shared" si="12"/>
        <v>31.448095807909493</v>
      </c>
      <c r="BD36" s="80"/>
      <c r="BE36" s="80">
        <f t="shared" si="13"/>
        <v>25.228014213206652</v>
      </c>
      <c r="BF36" s="80">
        <f t="shared" si="14"/>
        <v>26.259738803878708</v>
      </c>
      <c r="BG36" s="80">
        <f t="shared" si="15"/>
        <v>24.630364226469528</v>
      </c>
      <c r="BP36" s="36" t="s">
        <v>38</v>
      </c>
      <c r="BQ36" s="80">
        <f t="shared" ref="BQ36:CA36" si="26">AW39</f>
        <v>13.001872269606823</v>
      </c>
      <c r="BR36" s="80">
        <f t="shared" si="26"/>
        <v>10.793756227167055</v>
      </c>
      <c r="BS36" s="80">
        <f t="shared" si="26"/>
        <v>10.515832332522921</v>
      </c>
      <c r="BT36" s="80">
        <f t="shared" si="26"/>
        <v>0</v>
      </c>
      <c r="BU36" s="80">
        <f t="shared" si="26"/>
        <v>9.6216169386769632</v>
      </c>
      <c r="BV36" s="80">
        <f t="shared" si="26"/>
        <v>14.151657333131526</v>
      </c>
      <c r="BW36" s="80">
        <f t="shared" si="26"/>
        <v>10.251947375534435</v>
      </c>
      <c r="BX36" s="80">
        <f t="shared" si="26"/>
        <v>0</v>
      </c>
      <c r="BY36" s="80">
        <f t="shared" si="26"/>
        <v>7.2263294949693631</v>
      </c>
      <c r="BZ36" s="80">
        <f t="shared" si="26"/>
        <v>9.9489938904769915</v>
      </c>
      <c r="CA36" s="80">
        <f t="shared" si="26"/>
        <v>9.9170573386224294</v>
      </c>
      <c r="CJ36" s="36" t="s">
        <v>35</v>
      </c>
      <c r="CK36" s="91">
        <f t="shared" si="17"/>
        <v>1290000</v>
      </c>
      <c r="CL36" s="91">
        <f t="shared" si="18"/>
        <v>1550000</v>
      </c>
      <c r="CM36" s="91">
        <f t="shared" si="19"/>
        <v>1670000</v>
      </c>
      <c r="CN36" s="92"/>
      <c r="CO36" s="91">
        <f t="shared" si="20"/>
        <v>1880000</v>
      </c>
      <c r="CP36" s="91">
        <f t="shared" si="21"/>
        <v>663000</v>
      </c>
      <c r="CQ36" s="91">
        <f t="shared" si="22"/>
        <v>954000</v>
      </c>
      <c r="CR36" s="92"/>
      <c r="CS36" s="91">
        <f t="shared" si="23"/>
        <v>590000</v>
      </c>
      <c r="CT36" s="91">
        <f t="shared" si="24"/>
        <v>937000</v>
      </c>
      <c r="CU36" s="91">
        <f t="shared" si="25"/>
        <v>683000</v>
      </c>
    </row>
    <row r="37" spans="3:99" ht="21.95" customHeight="1" x14ac:dyDescent="0.15">
      <c r="C37" s="189" t="s">
        <v>7</v>
      </c>
      <c r="D37" s="2">
        <v>236</v>
      </c>
      <c r="E37" s="3">
        <v>241</v>
      </c>
      <c r="F37" s="2">
        <v>251</v>
      </c>
      <c r="G37" s="1" t="s">
        <v>11</v>
      </c>
      <c r="H37" s="8">
        <v>1795.0111999999999</v>
      </c>
      <c r="I37" s="8">
        <f t="shared" si="4"/>
        <v>1139.8693333333333</v>
      </c>
      <c r="J37" s="8">
        <f t="shared" si="4"/>
        <v>1188.5553</v>
      </c>
      <c r="K37" s="8">
        <f t="shared" si="4"/>
        <v>1261.5800333333332</v>
      </c>
      <c r="L37" s="8">
        <f t="shared" si="4"/>
        <v>1310.2659999999998</v>
      </c>
      <c r="M37" s="8">
        <f t="shared" si="4"/>
        <v>1358.9519666666665</v>
      </c>
      <c r="N37" s="8">
        <f t="shared" si="4"/>
        <v>1383.2907333333335</v>
      </c>
      <c r="O37" s="8">
        <f t="shared" si="4"/>
        <v>1431.9767000000002</v>
      </c>
      <c r="P37" s="8">
        <f t="shared" si="4"/>
        <v>1480.6626666666671</v>
      </c>
      <c r="Q37" s="8">
        <f t="shared" si="4"/>
        <v>1529.3486333333337</v>
      </c>
      <c r="S37" s="36" t="s">
        <v>36</v>
      </c>
      <c r="T37" s="41">
        <v>2.84</v>
      </c>
      <c r="U37" s="32">
        <v>260000</v>
      </c>
      <c r="V37" s="51">
        <f t="shared" si="6"/>
        <v>9.0146314402607306</v>
      </c>
      <c r="W37" s="6">
        <v>2.87</v>
      </c>
      <c r="X37" s="32">
        <v>412000</v>
      </c>
      <c r="Y37" s="51">
        <f t="shared" ref="Y37:Y42" si="27">(X37/X$43)*100</f>
        <v>11.402634783571349</v>
      </c>
      <c r="Z37" s="6">
        <v>2.89</v>
      </c>
      <c r="AA37" s="32">
        <v>271000</v>
      </c>
      <c r="AB37" s="56">
        <f t="shared" ref="AB37:AB42" si="28">(AA37/AA$43)*100</f>
        <v>7.9381352705117312</v>
      </c>
      <c r="AC37" s="41">
        <v>2.83</v>
      </c>
      <c r="AD37" s="32">
        <v>1010000</v>
      </c>
      <c r="AE37" s="51">
        <f t="shared" ref="AE37:AE42" si="29">(AD37/AD$43)*100</f>
        <v>20.16147947731065</v>
      </c>
      <c r="AF37" s="6">
        <v>2.83</v>
      </c>
      <c r="AG37" s="32">
        <v>633000</v>
      </c>
      <c r="AH37" s="51">
        <f t="shared" ref="AH37:AH42" si="30">(AG37/AG$43)*100</f>
        <v>23.951869229604963</v>
      </c>
      <c r="AI37" s="6">
        <v>2.85</v>
      </c>
      <c r="AJ37" s="32">
        <v>654000</v>
      </c>
      <c r="AK37" s="62">
        <f t="shared" ref="AK37:AK42" si="31">(AJ37/AJ$43)*100</f>
        <v>21.558757503535439</v>
      </c>
      <c r="AL37" s="46">
        <v>2.83</v>
      </c>
      <c r="AM37" s="32">
        <v>487000</v>
      </c>
      <c r="AN37" s="66">
        <f t="shared" ref="AN37:AN42" si="32">(AM37/AM$43)*100</f>
        <v>20.823801562426507</v>
      </c>
      <c r="AO37" s="6">
        <v>2.81</v>
      </c>
      <c r="AP37" s="32">
        <v>631000</v>
      </c>
      <c r="AQ37" s="66">
        <f t="shared" ref="AQ37:AQ42" si="33">(AP37/AP$43)*100</f>
        <v>17.683986323636567</v>
      </c>
      <c r="AR37" s="6">
        <v>2.86</v>
      </c>
      <c r="AS37" s="32">
        <v>807000</v>
      </c>
      <c r="AT37" s="70">
        <f t="shared" ref="AT37:AT42" si="34">(AS37/AS$43)*100</f>
        <v>29.102055535521099</v>
      </c>
      <c r="AV37" s="36" t="s">
        <v>36</v>
      </c>
      <c r="AW37" s="80">
        <f t="shared" si="7"/>
        <v>9.0146314402607306</v>
      </c>
      <c r="AX37" s="80">
        <f t="shared" si="8"/>
        <v>11.402634783571349</v>
      </c>
      <c r="AY37" s="80">
        <f t="shared" si="9"/>
        <v>7.9381352705117312</v>
      </c>
      <c r="AZ37" s="80"/>
      <c r="BA37" s="80">
        <f t="shared" si="10"/>
        <v>20.16147947731065</v>
      </c>
      <c r="BB37" s="80">
        <f t="shared" si="11"/>
        <v>23.951869229604963</v>
      </c>
      <c r="BC37" s="80">
        <f t="shared" si="12"/>
        <v>21.558757503535439</v>
      </c>
      <c r="BD37" s="80"/>
      <c r="BE37" s="80">
        <f t="shared" si="13"/>
        <v>20.823801562426507</v>
      </c>
      <c r="BF37" s="80">
        <f t="shared" si="14"/>
        <v>17.683986323636567</v>
      </c>
      <c r="BG37" s="80">
        <f t="shared" si="15"/>
        <v>29.102055535521099</v>
      </c>
      <c r="BP37" s="36" t="s">
        <v>34</v>
      </c>
      <c r="BQ37" s="80">
        <f t="shared" ref="BQ37:CA37" si="35">AW35</f>
        <v>1.7717217946050898</v>
      </c>
      <c r="BR37" s="80">
        <f t="shared" si="35"/>
        <v>3.2658031661684932</v>
      </c>
      <c r="BS37" s="80">
        <f t="shared" si="35"/>
        <v>2.6890067078707638</v>
      </c>
      <c r="BT37" s="80">
        <f t="shared" si="35"/>
        <v>0</v>
      </c>
      <c r="BU37" s="80">
        <f t="shared" si="35"/>
        <v>3.0541647128995342</v>
      </c>
      <c r="BV37" s="80">
        <f t="shared" si="35"/>
        <v>4.1622521568033903</v>
      </c>
      <c r="BW37" s="80">
        <f t="shared" si="35"/>
        <v>2.4195914384701851</v>
      </c>
      <c r="BX37" s="80">
        <f t="shared" si="35"/>
        <v>0</v>
      </c>
      <c r="BY37" s="80">
        <f t="shared" si="35"/>
        <v>5.1311215348894885</v>
      </c>
      <c r="BZ37" s="80">
        <f t="shared" si="35"/>
        <v>2.9706854996917214</v>
      </c>
      <c r="CA37" s="80">
        <f t="shared" si="35"/>
        <v>3.3393436711143165</v>
      </c>
      <c r="CJ37" s="36" t="s">
        <v>36</v>
      </c>
      <c r="CK37" s="91">
        <f t="shared" si="17"/>
        <v>260000</v>
      </c>
      <c r="CL37" s="91">
        <f t="shared" si="18"/>
        <v>412000</v>
      </c>
      <c r="CM37" s="91">
        <f t="shared" si="19"/>
        <v>271000</v>
      </c>
      <c r="CN37" s="92"/>
      <c r="CO37" s="91">
        <f t="shared" si="20"/>
        <v>1010000</v>
      </c>
      <c r="CP37" s="91">
        <f t="shared" si="21"/>
        <v>633000</v>
      </c>
      <c r="CQ37" s="91">
        <f t="shared" si="22"/>
        <v>654000</v>
      </c>
      <c r="CR37" s="92"/>
      <c r="CS37" s="91">
        <f t="shared" si="23"/>
        <v>487000</v>
      </c>
      <c r="CT37" s="91">
        <f t="shared" si="24"/>
        <v>631000</v>
      </c>
      <c r="CU37" s="91">
        <f t="shared" si="25"/>
        <v>807000</v>
      </c>
    </row>
    <row r="38" spans="3:99" ht="21.95" customHeight="1" x14ac:dyDescent="0.15">
      <c r="C38" s="189"/>
      <c r="D38" s="83">
        <v>236</v>
      </c>
      <c r="E38" s="22">
        <v>241</v>
      </c>
      <c r="F38" s="83">
        <v>246</v>
      </c>
      <c r="G38" s="23" t="s">
        <v>16</v>
      </c>
      <c r="H38" s="24">
        <v>1270.6425999999999</v>
      </c>
      <c r="I38" s="24">
        <f t="shared" si="4"/>
        <v>965.07979999999986</v>
      </c>
      <c r="J38" s="24">
        <f t="shared" si="4"/>
        <v>1013.7657666666665</v>
      </c>
      <c r="K38" s="24">
        <f t="shared" si="4"/>
        <v>1086.7904999999998</v>
      </c>
      <c r="L38" s="24">
        <f t="shared" si="4"/>
        <v>1135.4764666666667</v>
      </c>
      <c r="M38" s="24">
        <f t="shared" si="4"/>
        <v>1184.1624333333332</v>
      </c>
      <c r="N38" s="24">
        <f t="shared" si="4"/>
        <v>1208.5011999999999</v>
      </c>
      <c r="O38" s="24">
        <f t="shared" si="4"/>
        <v>1257.1871666666666</v>
      </c>
      <c r="P38" s="24">
        <f t="shared" si="4"/>
        <v>1305.8731333333333</v>
      </c>
      <c r="Q38" s="24">
        <f t="shared" si="4"/>
        <v>1354.5590999999997</v>
      </c>
      <c r="S38" s="36" t="s">
        <v>37</v>
      </c>
      <c r="T38" s="41">
        <v>2.84</v>
      </c>
      <c r="U38" s="32">
        <v>10500</v>
      </c>
      <c r="V38" s="51">
        <f t="shared" si="6"/>
        <v>0.36405242354899103</v>
      </c>
      <c r="W38" s="6">
        <v>2.87</v>
      </c>
      <c r="X38" s="32">
        <v>39500</v>
      </c>
      <c r="Y38" s="51">
        <f t="shared" si="27"/>
        <v>1.0932137717258938</v>
      </c>
      <c r="Z38" s="6">
        <v>2.92</v>
      </c>
      <c r="AA38" s="32">
        <v>22800</v>
      </c>
      <c r="AB38" s="56">
        <f t="shared" si="28"/>
        <v>0.66785787515744466</v>
      </c>
      <c r="AC38" s="41">
        <v>2.89</v>
      </c>
      <c r="AD38" s="32">
        <v>95800</v>
      </c>
      <c r="AE38" s="51">
        <f t="shared" si="29"/>
        <v>1.9123462712142183</v>
      </c>
      <c r="AF38" s="6">
        <v>2.86</v>
      </c>
      <c r="AG38" s="32">
        <v>122000</v>
      </c>
      <c r="AH38" s="51">
        <f t="shared" si="30"/>
        <v>4.6163160284546692</v>
      </c>
      <c r="AI38" s="6">
        <v>2.85</v>
      </c>
      <c r="AJ38" s="32">
        <v>70900</v>
      </c>
      <c r="AK38" s="62">
        <f t="shared" si="31"/>
        <v>2.3371802859337349</v>
      </c>
      <c r="AL38" s="46">
        <v>2.86</v>
      </c>
      <c r="AM38" s="32">
        <v>54300</v>
      </c>
      <c r="AN38" s="66">
        <f t="shared" si="32"/>
        <v>2.3218324945374937</v>
      </c>
      <c r="AO38" s="6">
        <v>2.84</v>
      </c>
      <c r="AP38" s="32">
        <v>56500</v>
      </c>
      <c r="AQ38" s="66">
        <f t="shared" si="33"/>
        <v>1.583431422005493</v>
      </c>
      <c r="AR38" s="6">
        <v>2.86</v>
      </c>
      <c r="AS38" s="32">
        <v>96900</v>
      </c>
      <c r="AT38" s="70">
        <f t="shared" si="34"/>
        <v>3.4944103858636852</v>
      </c>
      <c r="AV38" s="36" t="s">
        <v>37</v>
      </c>
      <c r="AW38" s="80">
        <f t="shared" si="7"/>
        <v>0.36405242354899103</v>
      </c>
      <c r="AX38" s="80">
        <f t="shared" si="8"/>
        <v>1.0932137717258938</v>
      </c>
      <c r="AY38" s="80">
        <f t="shared" si="9"/>
        <v>0.66785787515744466</v>
      </c>
      <c r="AZ38" s="80"/>
      <c r="BA38" s="80">
        <f t="shared" si="10"/>
        <v>1.9123462712142183</v>
      </c>
      <c r="BB38" s="80">
        <f t="shared" si="11"/>
        <v>4.6163160284546692</v>
      </c>
      <c r="BC38" s="80">
        <f t="shared" si="12"/>
        <v>2.3371802859337349</v>
      </c>
      <c r="BD38" s="80"/>
      <c r="BE38" s="80">
        <f t="shared" si="13"/>
        <v>2.3218324945374937</v>
      </c>
      <c r="BF38" s="80">
        <f t="shared" si="14"/>
        <v>1.583431422005493</v>
      </c>
      <c r="BG38" s="80">
        <f t="shared" si="15"/>
        <v>3.4944103858636852</v>
      </c>
      <c r="BP38" s="36" t="s">
        <v>36</v>
      </c>
      <c r="BQ38" s="80">
        <f t="shared" ref="BQ38:CA39" si="36">AW37</f>
        <v>9.0146314402607306</v>
      </c>
      <c r="BR38" s="80">
        <f t="shared" si="36"/>
        <v>11.402634783571349</v>
      </c>
      <c r="BS38" s="80">
        <f t="shared" si="36"/>
        <v>7.9381352705117312</v>
      </c>
      <c r="BT38" s="80">
        <f t="shared" si="36"/>
        <v>0</v>
      </c>
      <c r="BU38" s="80">
        <f t="shared" si="36"/>
        <v>20.16147947731065</v>
      </c>
      <c r="BV38" s="80">
        <f t="shared" si="36"/>
        <v>23.951869229604963</v>
      </c>
      <c r="BW38" s="80">
        <f t="shared" si="36"/>
        <v>21.558757503535439</v>
      </c>
      <c r="BX38" s="80">
        <f t="shared" si="36"/>
        <v>0</v>
      </c>
      <c r="BY38" s="80">
        <f t="shared" si="36"/>
        <v>20.823801562426507</v>
      </c>
      <c r="BZ38" s="80">
        <f t="shared" si="36"/>
        <v>17.683986323636567</v>
      </c>
      <c r="CA38" s="80">
        <f t="shared" si="36"/>
        <v>29.102055535521099</v>
      </c>
      <c r="CJ38" s="36" t="s">
        <v>37</v>
      </c>
      <c r="CK38" s="91">
        <f t="shared" si="17"/>
        <v>10500</v>
      </c>
      <c r="CL38" s="91">
        <f t="shared" si="18"/>
        <v>39500</v>
      </c>
      <c r="CM38" s="91">
        <f t="shared" si="19"/>
        <v>22800</v>
      </c>
      <c r="CN38" s="92"/>
      <c r="CO38" s="91">
        <f t="shared" si="20"/>
        <v>95800</v>
      </c>
      <c r="CP38" s="91">
        <f t="shared" si="21"/>
        <v>122000</v>
      </c>
      <c r="CQ38" s="91">
        <f t="shared" si="22"/>
        <v>70900</v>
      </c>
      <c r="CR38" s="92"/>
      <c r="CS38" s="91">
        <f t="shared" si="23"/>
        <v>54300</v>
      </c>
      <c r="CT38" s="91">
        <f t="shared" si="24"/>
        <v>56500</v>
      </c>
      <c r="CU38" s="91">
        <f t="shared" si="25"/>
        <v>96900</v>
      </c>
    </row>
    <row r="39" spans="3:99" ht="21.95" customHeight="1" x14ac:dyDescent="0.15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S39" s="36" t="s">
        <v>38</v>
      </c>
      <c r="T39" s="41">
        <v>2.78</v>
      </c>
      <c r="U39" s="32">
        <v>375000</v>
      </c>
      <c r="V39" s="51">
        <f t="shared" si="6"/>
        <v>13.001872269606823</v>
      </c>
      <c r="W39" s="6">
        <v>2.78</v>
      </c>
      <c r="X39" s="32">
        <v>390000</v>
      </c>
      <c r="Y39" s="51">
        <f t="shared" si="27"/>
        <v>10.793756227167055</v>
      </c>
      <c r="Z39" s="6">
        <v>2.78</v>
      </c>
      <c r="AA39" s="32">
        <v>359000</v>
      </c>
      <c r="AB39" s="56">
        <f t="shared" si="28"/>
        <v>10.515832332522921</v>
      </c>
      <c r="AC39" s="41">
        <v>2.8</v>
      </c>
      <c r="AD39" s="32">
        <v>482000</v>
      </c>
      <c r="AE39" s="51">
        <f t="shared" si="29"/>
        <v>9.6216169386769632</v>
      </c>
      <c r="AF39" s="6">
        <v>2.8</v>
      </c>
      <c r="AG39" s="32">
        <v>374000</v>
      </c>
      <c r="AH39" s="51">
        <f t="shared" si="30"/>
        <v>14.151657333131526</v>
      </c>
      <c r="AI39" s="6">
        <v>2.79</v>
      </c>
      <c r="AJ39" s="32">
        <v>311000</v>
      </c>
      <c r="AK39" s="62">
        <f t="shared" si="31"/>
        <v>10.251947375534435</v>
      </c>
      <c r="AL39" s="46">
        <v>2.8</v>
      </c>
      <c r="AM39" s="32">
        <v>169000</v>
      </c>
      <c r="AN39" s="66">
        <f t="shared" si="32"/>
        <v>7.2263294949693631</v>
      </c>
      <c r="AO39" s="6">
        <v>2.75</v>
      </c>
      <c r="AP39" s="32">
        <v>355000</v>
      </c>
      <c r="AQ39" s="66">
        <f t="shared" si="33"/>
        <v>9.9489938904769915</v>
      </c>
      <c r="AR39" s="6">
        <v>2.86</v>
      </c>
      <c r="AS39" s="32">
        <v>275000</v>
      </c>
      <c r="AT39" s="70">
        <f t="shared" si="34"/>
        <v>9.9170573386224294</v>
      </c>
      <c r="AV39" s="36" t="s">
        <v>38</v>
      </c>
      <c r="AW39" s="80">
        <f t="shared" si="7"/>
        <v>13.001872269606823</v>
      </c>
      <c r="AX39" s="80">
        <f t="shared" si="8"/>
        <v>10.793756227167055</v>
      </c>
      <c r="AY39" s="80">
        <f t="shared" si="9"/>
        <v>10.515832332522921</v>
      </c>
      <c r="AZ39" s="80"/>
      <c r="BA39" s="80">
        <f t="shared" si="10"/>
        <v>9.6216169386769632</v>
      </c>
      <c r="BB39" s="80">
        <f t="shared" si="11"/>
        <v>14.151657333131526</v>
      </c>
      <c r="BC39" s="80">
        <f t="shared" si="12"/>
        <v>10.251947375534435</v>
      </c>
      <c r="BD39" s="80"/>
      <c r="BE39" s="80">
        <f t="shared" si="13"/>
        <v>7.2263294949693631</v>
      </c>
      <c r="BF39" s="80">
        <f t="shared" si="14"/>
        <v>9.9489938904769915</v>
      </c>
      <c r="BG39" s="80">
        <f t="shared" si="15"/>
        <v>9.9170573386224294</v>
      </c>
      <c r="BP39" s="36" t="s">
        <v>37</v>
      </c>
      <c r="BQ39" s="80">
        <f t="shared" si="36"/>
        <v>0.36405242354899103</v>
      </c>
      <c r="BR39" s="80">
        <f t="shared" si="36"/>
        <v>1.0932137717258938</v>
      </c>
      <c r="BS39" s="80">
        <f t="shared" si="36"/>
        <v>0.66785787515744466</v>
      </c>
      <c r="BT39" s="80">
        <f t="shared" si="36"/>
        <v>0</v>
      </c>
      <c r="BU39" s="80">
        <f t="shared" si="36"/>
        <v>1.9123462712142183</v>
      </c>
      <c r="BV39" s="80">
        <f t="shared" si="36"/>
        <v>4.6163160284546692</v>
      </c>
      <c r="BW39" s="80">
        <f t="shared" si="36"/>
        <v>2.3371802859337349</v>
      </c>
      <c r="BX39" s="80">
        <f t="shared" si="36"/>
        <v>0</v>
      </c>
      <c r="BY39" s="80">
        <f t="shared" si="36"/>
        <v>2.3218324945374937</v>
      </c>
      <c r="BZ39" s="80">
        <f t="shared" si="36"/>
        <v>1.583431422005493</v>
      </c>
      <c r="CA39" s="80">
        <f t="shared" si="36"/>
        <v>3.4944103858636852</v>
      </c>
      <c r="CJ39" s="36" t="s">
        <v>38</v>
      </c>
      <c r="CK39" s="91">
        <f t="shared" si="17"/>
        <v>375000</v>
      </c>
      <c r="CL39" s="91">
        <f t="shared" si="18"/>
        <v>390000</v>
      </c>
      <c r="CM39" s="91">
        <f t="shared" si="19"/>
        <v>359000</v>
      </c>
      <c r="CN39" s="92"/>
      <c r="CO39" s="91">
        <f t="shared" si="20"/>
        <v>482000</v>
      </c>
      <c r="CP39" s="91">
        <f t="shared" si="21"/>
        <v>374000</v>
      </c>
      <c r="CQ39" s="91">
        <f t="shared" si="22"/>
        <v>311000</v>
      </c>
      <c r="CR39" s="92"/>
      <c r="CS39" s="91">
        <f t="shared" si="23"/>
        <v>169000</v>
      </c>
      <c r="CT39" s="91">
        <f t="shared" si="24"/>
        <v>355000</v>
      </c>
      <c r="CU39" s="91">
        <f t="shared" si="25"/>
        <v>275000</v>
      </c>
    </row>
    <row r="40" spans="3:99" ht="21.95" customHeight="1" x14ac:dyDescent="0.15">
      <c r="C40" s="172" t="s">
        <v>20</v>
      </c>
      <c r="D40" s="172"/>
      <c r="E40" s="172"/>
      <c r="F40" s="172"/>
      <c r="G40" s="172"/>
      <c r="H40" s="172"/>
      <c r="I40" s="190" t="s">
        <v>32</v>
      </c>
      <c r="J40" s="190"/>
      <c r="K40" s="190"/>
      <c r="L40" s="190"/>
      <c r="M40" s="190"/>
      <c r="N40" s="190"/>
      <c r="O40" s="190"/>
      <c r="P40" s="190"/>
      <c r="Q40" s="190"/>
      <c r="S40" s="36" t="s">
        <v>39</v>
      </c>
      <c r="T40" s="41">
        <v>2.78</v>
      </c>
      <c r="U40" s="32">
        <v>40600</v>
      </c>
      <c r="V40" s="51">
        <f t="shared" si="6"/>
        <v>1.4076693710560988</v>
      </c>
      <c r="W40" s="6">
        <v>2.81</v>
      </c>
      <c r="X40" s="32">
        <v>53700</v>
      </c>
      <c r="Y40" s="51">
        <f t="shared" si="27"/>
        <v>1.4862172035868482</v>
      </c>
      <c r="Z40" s="6">
        <v>2.8</v>
      </c>
      <c r="AA40" s="32">
        <v>34300</v>
      </c>
      <c r="AB40" s="56">
        <f t="shared" si="28"/>
        <v>1.0047160139429978</v>
      </c>
      <c r="AC40" s="41">
        <v>2.8</v>
      </c>
      <c r="AD40" s="32">
        <v>161000</v>
      </c>
      <c r="AE40" s="51">
        <f t="shared" si="29"/>
        <v>3.2138595998485293</v>
      </c>
      <c r="AF40" s="6">
        <v>2.77</v>
      </c>
      <c r="AG40" s="32">
        <v>232000</v>
      </c>
      <c r="AH40" s="51">
        <f t="shared" si="30"/>
        <v>8.7785681852580595</v>
      </c>
      <c r="AI40" s="6">
        <v>2.76</v>
      </c>
      <c r="AJ40" s="32">
        <v>142000</v>
      </c>
      <c r="AK40" s="62">
        <f t="shared" si="31"/>
        <v>4.6809534640703854</v>
      </c>
      <c r="AL40" s="46">
        <v>2.83</v>
      </c>
      <c r="AM40" s="32">
        <v>102000</v>
      </c>
      <c r="AN40" s="66">
        <f t="shared" si="32"/>
        <v>4.3614533046560657</v>
      </c>
      <c r="AO40" s="6">
        <v>2.75</v>
      </c>
      <c r="AP40" s="32">
        <v>218000</v>
      </c>
      <c r="AQ40" s="66">
        <f t="shared" si="33"/>
        <v>6.1095230087999557</v>
      </c>
      <c r="AR40" s="6">
        <v>2.86</v>
      </c>
      <c r="AS40" s="32">
        <v>199000</v>
      </c>
      <c r="AT40" s="70">
        <f>(AS40/AS$43)*100</f>
        <v>7.1763433104940502</v>
      </c>
      <c r="AV40" s="36" t="s">
        <v>39</v>
      </c>
      <c r="AW40" s="80">
        <f t="shared" si="7"/>
        <v>1.4076693710560988</v>
      </c>
      <c r="AX40" s="80">
        <f t="shared" si="8"/>
        <v>1.4862172035868482</v>
      </c>
      <c r="AY40" s="80">
        <f t="shared" si="9"/>
        <v>1.0047160139429978</v>
      </c>
      <c r="AZ40" s="80"/>
      <c r="BA40" s="80">
        <f t="shared" si="10"/>
        <v>3.2138595998485293</v>
      </c>
      <c r="BB40" s="80">
        <f t="shared" si="11"/>
        <v>8.7785681852580595</v>
      </c>
      <c r="BC40" s="80">
        <f t="shared" si="12"/>
        <v>4.6809534640703854</v>
      </c>
      <c r="BD40" s="80"/>
      <c r="BE40" s="80">
        <f t="shared" si="13"/>
        <v>4.3614533046560657</v>
      </c>
      <c r="BF40" s="80">
        <f t="shared" si="14"/>
        <v>6.1095230087999557</v>
      </c>
      <c r="BG40" s="80">
        <f t="shared" si="15"/>
        <v>7.1763433104940502</v>
      </c>
      <c r="BP40" s="36" t="s">
        <v>39</v>
      </c>
      <c r="BQ40" s="80">
        <f t="shared" ref="BQ40:CA42" si="37">AW40</f>
        <v>1.4076693710560988</v>
      </c>
      <c r="BR40" s="80">
        <f t="shared" si="37"/>
        <v>1.4862172035868482</v>
      </c>
      <c r="BS40" s="80">
        <f t="shared" si="37"/>
        <v>1.0047160139429978</v>
      </c>
      <c r="BT40" s="80">
        <f t="shared" si="37"/>
        <v>0</v>
      </c>
      <c r="BU40" s="80">
        <f t="shared" si="37"/>
        <v>3.2138595998485293</v>
      </c>
      <c r="BV40" s="80">
        <f t="shared" si="37"/>
        <v>8.7785681852580595</v>
      </c>
      <c r="BW40" s="80">
        <f t="shared" si="37"/>
        <v>4.6809534640703854</v>
      </c>
      <c r="BX40" s="80">
        <f t="shared" si="37"/>
        <v>0</v>
      </c>
      <c r="BY40" s="80">
        <f t="shared" si="37"/>
        <v>4.3614533046560657</v>
      </c>
      <c r="BZ40" s="80">
        <f t="shared" si="37"/>
        <v>6.1095230087999557</v>
      </c>
      <c r="CA40" s="80">
        <f t="shared" si="37"/>
        <v>7.1763433104940502</v>
      </c>
      <c r="CJ40" s="36" t="s">
        <v>39</v>
      </c>
      <c r="CK40" s="91">
        <f t="shared" si="17"/>
        <v>40600</v>
      </c>
      <c r="CL40" s="91">
        <f t="shared" si="18"/>
        <v>53700</v>
      </c>
      <c r="CM40" s="91">
        <f t="shared" si="19"/>
        <v>34300</v>
      </c>
      <c r="CN40" s="92"/>
      <c r="CO40" s="91">
        <f t="shared" si="20"/>
        <v>161000</v>
      </c>
      <c r="CP40" s="91">
        <f t="shared" si="21"/>
        <v>232000</v>
      </c>
      <c r="CQ40" s="91">
        <f t="shared" si="22"/>
        <v>142000</v>
      </c>
      <c r="CR40" s="92"/>
      <c r="CS40" s="91">
        <f t="shared" si="23"/>
        <v>102000</v>
      </c>
      <c r="CT40" s="91">
        <f t="shared" si="24"/>
        <v>218000</v>
      </c>
      <c r="CU40" s="91">
        <f t="shared" si="25"/>
        <v>199000</v>
      </c>
    </row>
    <row r="41" spans="3:99" ht="21.95" customHeight="1" x14ac:dyDescent="0.15">
      <c r="C41" s="192" t="s">
        <v>1</v>
      </c>
      <c r="D41" s="192" t="s">
        <v>17</v>
      </c>
      <c r="E41" s="194" t="s">
        <v>2</v>
      </c>
      <c r="F41" s="192" t="s">
        <v>18</v>
      </c>
      <c r="G41" s="192" t="s">
        <v>19</v>
      </c>
      <c r="H41" s="172" t="s">
        <v>4</v>
      </c>
      <c r="I41" s="172" t="s">
        <v>44</v>
      </c>
      <c r="J41" s="172"/>
      <c r="K41" s="172"/>
      <c r="L41" s="172"/>
      <c r="M41" s="172"/>
      <c r="N41" s="172"/>
      <c r="O41" s="172"/>
      <c r="P41" s="172"/>
      <c r="Q41" s="172"/>
      <c r="S41" s="36" t="s">
        <v>40</v>
      </c>
      <c r="T41" s="41"/>
      <c r="U41" s="32">
        <v>0</v>
      </c>
      <c r="V41" s="51">
        <f>(U41/U$43)*100</f>
        <v>0</v>
      </c>
      <c r="W41" s="6"/>
      <c r="X41" s="32">
        <v>0</v>
      </c>
      <c r="Y41" s="51">
        <f>(X41/X$43)*100</f>
        <v>0</v>
      </c>
      <c r="Z41" s="6"/>
      <c r="AA41" s="32">
        <v>0</v>
      </c>
      <c r="AB41" s="56">
        <f>(AA41/AA$43)*100</f>
        <v>0</v>
      </c>
      <c r="AC41" s="41">
        <v>2.77</v>
      </c>
      <c r="AD41" s="32">
        <v>16000</v>
      </c>
      <c r="AE41" s="51">
        <f>(AD41/AD$43)*100</f>
        <v>0.3193897738979905</v>
      </c>
      <c r="AF41" s="6">
        <v>2.83</v>
      </c>
      <c r="AG41" s="32">
        <v>53800</v>
      </c>
      <c r="AH41" s="51">
        <f>(AG41/AG$43)*100</f>
        <v>2.0357196912365674</v>
      </c>
      <c r="AI41" s="6">
        <v>2.79</v>
      </c>
      <c r="AJ41" s="32">
        <v>23200</v>
      </c>
      <c r="AK41" s="62">
        <f>(AJ41/AJ$43)*100</f>
        <v>0.76477549553826019</v>
      </c>
      <c r="AL41" s="46">
        <v>2.77</v>
      </c>
      <c r="AM41" s="32">
        <v>33000</v>
      </c>
      <c r="AN41" s="66">
        <f>(AM41/AM$43)*100</f>
        <v>1.4110584220946094</v>
      </c>
      <c r="AO41" s="6">
        <v>2.75</v>
      </c>
      <c r="AP41" s="32">
        <v>47900</v>
      </c>
      <c r="AQ41" s="66">
        <f>(AP41/AP$43)*100</f>
        <v>1.342413541841825</v>
      </c>
      <c r="AR41" s="6">
        <v>2.83</v>
      </c>
      <c r="AS41" s="32">
        <v>69000</v>
      </c>
      <c r="AT41" s="70">
        <f>(AS41/AS$43)*100</f>
        <v>2.4882798413270826</v>
      </c>
      <c r="AV41" s="36" t="s">
        <v>40</v>
      </c>
      <c r="AW41" s="73">
        <f t="shared" si="7"/>
        <v>0</v>
      </c>
      <c r="AX41" s="73">
        <f t="shared" si="8"/>
        <v>0</v>
      </c>
      <c r="AY41" s="73">
        <f t="shared" si="9"/>
        <v>0</v>
      </c>
      <c r="AZ41" s="73"/>
      <c r="BA41" s="80">
        <f t="shared" si="10"/>
        <v>0.3193897738979905</v>
      </c>
      <c r="BB41" s="80">
        <f t="shared" si="11"/>
        <v>2.0357196912365674</v>
      </c>
      <c r="BC41" s="80">
        <f t="shared" si="12"/>
        <v>0.76477549553826019</v>
      </c>
      <c r="BD41" s="80"/>
      <c r="BE41" s="80">
        <f t="shared" si="13"/>
        <v>1.4110584220946094</v>
      </c>
      <c r="BF41" s="80">
        <f t="shared" si="14"/>
        <v>1.342413541841825</v>
      </c>
      <c r="BG41" s="80">
        <f t="shared" si="15"/>
        <v>2.4882798413270826</v>
      </c>
      <c r="BP41" s="36" t="s">
        <v>40</v>
      </c>
      <c r="BQ41" s="80">
        <f t="shared" si="37"/>
        <v>0</v>
      </c>
      <c r="BR41" s="80">
        <f t="shared" si="37"/>
        <v>0</v>
      </c>
      <c r="BS41" s="80">
        <f t="shared" si="37"/>
        <v>0</v>
      </c>
      <c r="BT41" s="80">
        <f t="shared" si="37"/>
        <v>0</v>
      </c>
      <c r="BU41" s="80">
        <f t="shared" si="37"/>
        <v>0.3193897738979905</v>
      </c>
      <c r="BV41" s="80">
        <f t="shared" si="37"/>
        <v>2.0357196912365674</v>
      </c>
      <c r="BW41" s="80">
        <f t="shared" si="37"/>
        <v>0.76477549553826019</v>
      </c>
      <c r="BX41" s="80">
        <f t="shared" si="37"/>
        <v>0</v>
      </c>
      <c r="BY41" s="80">
        <f t="shared" si="37"/>
        <v>1.4110584220946094</v>
      </c>
      <c r="BZ41" s="80">
        <f t="shared" si="37"/>
        <v>1.342413541841825</v>
      </c>
      <c r="CA41" s="80">
        <f t="shared" si="37"/>
        <v>2.4882798413270826</v>
      </c>
      <c r="CJ41" s="36" t="s">
        <v>40</v>
      </c>
      <c r="CK41" s="91">
        <f t="shared" si="17"/>
        <v>0</v>
      </c>
      <c r="CL41" s="91">
        <f t="shared" si="18"/>
        <v>0</v>
      </c>
      <c r="CM41" s="91">
        <f t="shared" si="19"/>
        <v>0</v>
      </c>
      <c r="CN41" s="93"/>
      <c r="CO41" s="91">
        <f t="shared" si="20"/>
        <v>16000</v>
      </c>
      <c r="CP41" s="91">
        <f t="shared" si="21"/>
        <v>53800</v>
      </c>
      <c r="CQ41" s="91">
        <f t="shared" si="22"/>
        <v>23200</v>
      </c>
      <c r="CR41" s="92"/>
      <c r="CS41" s="91">
        <f t="shared" si="23"/>
        <v>33000</v>
      </c>
      <c r="CT41" s="91">
        <f t="shared" si="24"/>
        <v>47900</v>
      </c>
      <c r="CU41" s="91">
        <f t="shared" si="25"/>
        <v>69000</v>
      </c>
    </row>
    <row r="42" spans="3:99" ht="21.95" customHeight="1" thickBot="1" x14ac:dyDescent="0.2">
      <c r="C42" s="193"/>
      <c r="D42" s="193"/>
      <c r="E42" s="195"/>
      <c r="F42" s="193"/>
      <c r="G42" s="193"/>
      <c r="H42" s="172"/>
      <c r="I42" s="7" t="s">
        <v>33</v>
      </c>
      <c r="J42" s="7" t="s">
        <v>34</v>
      </c>
      <c r="K42" s="7" t="s">
        <v>35</v>
      </c>
      <c r="L42" s="7" t="s">
        <v>36</v>
      </c>
      <c r="M42" s="7" t="s">
        <v>37</v>
      </c>
      <c r="N42" s="7" t="s">
        <v>38</v>
      </c>
      <c r="O42" s="7" t="s">
        <v>39</v>
      </c>
      <c r="P42" s="7" t="s">
        <v>40</v>
      </c>
      <c r="Q42" s="7" t="s">
        <v>41</v>
      </c>
      <c r="S42" s="37" t="s">
        <v>41</v>
      </c>
      <c r="T42" s="42"/>
      <c r="U42" s="33">
        <v>0</v>
      </c>
      <c r="V42" s="52">
        <f t="shared" si="6"/>
        <v>0</v>
      </c>
      <c r="W42" s="29"/>
      <c r="X42" s="33">
        <v>0</v>
      </c>
      <c r="Y42" s="52">
        <f t="shared" si="27"/>
        <v>0</v>
      </c>
      <c r="Z42" s="29"/>
      <c r="AA42" s="33">
        <v>0</v>
      </c>
      <c r="AB42" s="57">
        <f t="shared" si="28"/>
        <v>0</v>
      </c>
      <c r="AC42" s="42">
        <v>2.68</v>
      </c>
      <c r="AD42" s="33">
        <v>1753</v>
      </c>
      <c r="AE42" s="59">
        <f t="shared" si="29"/>
        <v>3.4993142102698584E-2</v>
      </c>
      <c r="AF42" s="29">
        <v>2.74</v>
      </c>
      <c r="AG42" s="33">
        <v>18000</v>
      </c>
      <c r="AH42" s="52">
        <f t="shared" si="30"/>
        <v>0.68109580747691845</v>
      </c>
      <c r="AI42" s="29">
        <v>2.85</v>
      </c>
      <c r="AJ42" s="33">
        <v>6070</v>
      </c>
      <c r="AK42" s="63">
        <f t="shared" si="31"/>
        <v>0.20009427835850171</v>
      </c>
      <c r="AL42" s="47">
        <v>2.71</v>
      </c>
      <c r="AM42" s="33">
        <v>9370</v>
      </c>
      <c r="AN42" s="67">
        <f t="shared" si="32"/>
        <v>0.40065507318262095</v>
      </c>
      <c r="AO42" s="29">
        <v>2.72</v>
      </c>
      <c r="AP42" s="33">
        <v>16800</v>
      </c>
      <c r="AQ42" s="67">
        <f t="shared" si="33"/>
        <v>0.47082562636623509</v>
      </c>
      <c r="AR42" s="29">
        <v>2.77</v>
      </c>
      <c r="AS42" s="33">
        <v>14500</v>
      </c>
      <c r="AT42" s="71">
        <f t="shared" si="34"/>
        <v>0.52289938694554638</v>
      </c>
      <c r="AV42" s="77" t="s">
        <v>41</v>
      </c>
      <c r="AW42" s="78">
        <f t="shared" si="7"/>
        <v>0</v>
      </c>
      <c r="AX42" s="78">
        <f t="shared" si="8"/>
        <v>0</v>
      </c>
      <c r="AY42" s="78">
        <f t="shared" si="9"/>
        <v>0</v>
      </c>
      <c r="AZ42" s="78"/>
      <c r="BA42" s="81">
        <f t="shared" si="10"/>
        <v>3.4993142102698584E-2</v>
      </c>
      <c r="BB42" s="81">
        <f t="shared" si="11"/>
        <v>0.68109580747691845</v>
      </c>
      <c r="BC42" s="81">
        <f t="shared" si="12"/>
        <v>0.20009427835850171</v>
      </c>
      <c r="BD42" s="81"/>
      <c r="BE42" s="81">
        <f t="shared" si="13"/>
        <v>0.40065507318262095</v>
      </c>
      <c r="BF42" s="81">
        <f t="shared" si="14"/>
        <v>0.47082562636623509</v>
      </c>
      <c r="BG42" s="81">
        <f t="shared" si="15"/>
        <v>0.52289938694554638</v>
      </c>
      <c r="BP42" s="77" t="s">
        <v>41</v>
      </c>
      <c r="BQ42" s="81">
        <f t="shared" si="37"/>
        <v>0</v>
      </c>
      <c r="BR42" s="81">
        <f t="shared" si="37"/>
        <v>0</v>
      </c>
      <c r="BS42" s="81">
        <f t="shared" si="37"/>
        <v>0</v>
      </c>
      <c r="BT42" s="81">
        <f t="shared" si="37"/>
        <v>0</v>
      </c>
      <c r="BU42" s="81">
        <f t="shared" si="37"/>
        <v>3.4993142102698584E-2</v>
      </c>
      <c r="BV42" s="81">
        <f t="shared" si="37"/>
        <v>0.68109580747691845</v>
      </c>
      <c r="BW42" s="81">
        <f t="shared" si="37"/>
        <v>0.20009427835850171</v>
      </c>
      <c r="BX42" s="81">
        <f t="shared" si="37"/>
        <v>0</v>
      </c>
      <c r="BY42" s="81">
        <f t="shared" si="37"/>
        <v>0.40065507318262095</v>
      </c>
      <c r="BZ42" s="81">
        <f t="shared" si="37"/>
        <v>0.47082562636623509</v>
      </c>
      <c r="CA42" s="81">
        <f t="shared" si="37"/>
        <v>0.52289938694554638</v>
      </c>
      <c r="CJ42" s="90" t="s">
        <v>41</v>
      </c>
      <c r="CK42" s="94">
        <f t="shared" si="17"/>
        <v>0</v>
      </c>
      <c r="CL42" s="94">
        <f t="shared" si="18"/>
        <v>0</v>
      </c>
      <c r="CM42" s="94">
        <f t="shared" si="19"/>
        <v>0</v>
      </c>
      <c r="CN42" s="95"/>
      <c r="CO42" s="94">
        <f t="shared" si="20"/>
        <v>1753</v>
      </c>
      <c r="CP42" s="94">
        <f t="shared" si="21"/>
        <v>18000</v>
      </c>
      <c r="CQ42" s="94">
        <f t="shared" si="22"/>
        <v>6070</v>
      </c>
      <c r="CR42" s="94"/>
      <c r="CS42" s="94">
        <f t="shared" si="23"/>
        <v>9370</v>
      </c>
      <c r="CT42" s="94">
        <f t="shared" si="24"/>
        <v>16800</v>
      </c>
      <c r="CU42" s="94">
        <f t="shared" si="25"/>
        <v>14500</v>
      </c>
    </row>
    <row r="43" spans="3:99" ht="21.95" customHeight="1" thickTop="1" x14ac:dyDescent="0.15">
      <c r="C43" s="191" t="s">
        <v>0</v>
      </c>
      <c r="D43" s="2">
        <v>179</v>
      </c>
      <c r="E43" s="3">
        <v>84</v>
      </c>
      <c r="F43" s="2">
        <v>202</v>
      </c>
      <c r="G43" s="1" t="s">
        <v>9</v>
      </c>
      <c r="H43" s="8">
        <v>2679.3923</v>
      </c>
      <c r="I43" s="8">
        <f>(I10+1.0078+1.0078+1.0078)/4</f>
        <v>1076.2492250000003</v>
      </c>
      <c r="J43" s="8">
        <f t="shared" ref="J43:Q43" si="38">(J10+1.0078+1.0078+1.0078)/4</f>
        <v>1112.7637000000002</v>
      </c>
      <c r="K43" s="8">
        <f t="shared" si="38"/>
        <v>1167.5322500000002</v>
      </c>
      <c r="L43" s="8">
        <f t="shared" si="38"/>
        <v>1204.0467250000004</v>
      </c>
      <c r="M43" s="8">
        <f t="shared" si="38"/>
        <v>1240.5612000000003</v>
      </c>
      <c r="N43" s="8">
        <f t="shared" si="38"/>
        <v>1258.8152750000002</v>
      </c>
      <c r="O43" s="8">
        <f t="shared" si="38"/>
        <v>1295.3297500000001</v>
      </c>
      <c r="P43" s="8">
        <f t="shared" si="38"/>
        <v>1331.8442250000003</v>
      </c>
      <c r="Q43" s="8">
        <f t="shared" si="38"/>
        <v>1368.3587000000002</v>
      </c>
      <c r="S43" s="38" t="s">
        <v>65</v>
      </c>
      <c r="T43" s="43"/>
      <c r="U43" s="31">
        <f>SUM(U34:U42)</f>
        <v>2884200</v>
      </c>
      <c r="V43" s="53">
        <f>SUM(V34:V42)</f>
        <v>100</v>
      </c>
      <c r="W43" s="30"/>
      <c r="X43" s="31">
        <f>SUM(X34:X42)</f>
        <v>3613200</v>
      </c>
      <c r="Y43" s="53">
        <f>SUM(Y34:Y42)</f>
        <v>100</v>
      </c>
      <c r="Z43" s="30"/>
      <c r="AA43" s="31">
        <f>SUM(AA34:AA42)</f>
        <v>3413900</v>
      </c>
      <c r="AB43" s="58">
        <f>SUM(AB34:AB42)</f>
        <v>100</v>
      </c>
      <c r="AC43" s="43"/>
      <c r="AD43" s="31">
        <f>SUM(AD34:AD42)</f>
        <v>5009553</v>
      </c>
      <c r="AE43" s="53">
        <f>SUM(AE34:AE42)</f>
        <v>100.00000000000001</v>
      </c>
      <c r="AF43" s="30"/>
      <c r="AG43" s="31">
        <f>SUM(AG34:AG42)</f>
        <v>2642800</v>
      </c>
      <c r="AH43" s="53">
        <f>SUM(AH34:AH42)</f>
        <v>100</v>
      </c>
      <c r="AI43" s="30"/>
      <c r="AJ43" s="31">
        <f>SUM(AJ34:AJ42)</f>
        <v>3033570</v>
      </c>
      <c r="AK43" s="64">
        <f>SUM(AK34:AK42)</f>
        <v>100.00000000000001</v>
      </c>
      <c r="AL43" s="48"/>
      <c r="AM43" s="31">
        <f>SUM(AM34:AM42)</f>
        <v>2338670</v>
      </c>
      <c r="AN43" s="68">
        <f>SUM(AN34:AN42)</f>
        <v>100</v>
      </c>
      <c r="AO43" s="30"/>
      <c r="AP43" s="31">
        <f>SUM(AP34:AP42)</f>
        <v>3568200</v>
      </c>
      <c r="AQ43" s="68">
        <f>SUM(AQ34:AQ42)</f>
        <v>99.999999999999986</v>
      </c>
      <c r="AR43" s="30"/>
      <c r="AS43" s="31">
        <f>SUM(AS34:AS42)</f>
        <v>2773000</v>
      </c>
      <c r="AT43" s="72">
        <f>SUM(AT34:AT42)</f>
        <v>100</v>
      </c>
      <c r="AV43" s="38" t="s">
        <v>65</v>
      </c>
      <c r="AW43" s="76">
        <f>SUM(AW34:AW42)</f>
        <v>100</v>
      </c>
      <c r="AX43" s="76">
        <f t="shared" ref="AX43:BG43" si="39">SUM(AX34:AX42)</f>
        <v>100</v>
      </c>
      <c r="AY43" s="76">
        <f t="shared" si="39"/>
        <v>100</v>
      </c>
      <c r="AZ43" s="76"/>
      <c r="BA43" s="76">
        <f t="shared" si="39"/>
        <v>100.00000000000001</v>
      </c>
      <c r="BB43" s="76">
        <f t="shared" si="39"/>
        <v>100</v>
      </c>
      <c r="BC43" s="76">
        <f t="shared" si="39"/>
        <v>100.00000000000001</v>
      </c>
      <c r="BD43" s="76"/>
      <c r="BE43" s="76">
        <f t="shared" si="39"/>
        <v>100</v>
      </c>
      <c r="BF43" s="76">
        <f t="shared" si="39"/>
        <v>99.999999999999986</v>
      </c>
      <c r="BG43" s="76">
        <f t="shared" si="39"/>
        <v>100</v>
      </c>
      <c r="BP43" s="38" t="s">
        <v>65</v>
      </c>
      <c r="BQ43" s="76">
        <f>SUM(BQ34:BQ42)</f>
        <v>100</v>
      </c>
      <c r="BR43" s="76">
        <f t="shared" ref="BR43:BS43" si="40">SUM(BR34:BR42)</f>
        <v>100</v>
      </c>
      <c r="BS43" s="76">
        <f t="shared" si="40"/>
        <v>100</v>
      </c>
      <c r="BT43" s="76"/>
      <c r="BU43" s="76">
        <f t="shared" ref="BU43:BW43" si="41">SUM(BU34:BU42)</f>
        <v>100</v>
      </c>
      <c r="BV43" s="76">
        <f t="shared" si="41"/>
        <v>100</v>
      </c>
      <c r="BW43" s="76">
        <f t="shared" si="41"/>
        <v>100</v>
      </c>
      <c r="BX43" s="76"/>
      <c r="BY43" s="76">
        <f t="shared" ref="BY43:CA43" si="42">SUM(BY34:BY42)</f>
        <v>100</v>
      </c>
      <c r="BZ43" s="76">
        <f t="shared" si="42"/>
        <v>100</v>
      </c>
      <c r="CA43" s="76">
        <f t="shared" si="42"/>
        <v>99.999999999999986</v>
      </c>
      <c r="CJ43" s="38" t="s">
        <v>65</v>
      </c>
      <c r="CK43" s="96">
        <f>SUM(CK34:CK42)</f>
        <v>2884200</v>
      </c>
      <c r="CL43" s="96">
        <f t="shared" ref="CL43:CM43" si="43">SUM(CL34:CL42)</f>
        <v>3613200</v>
      </c>
      <c r="CM43" s="96">
        <f t="shared" si="43"/>
        <v>3413900</v>
      </c>
      <c r="CN43" s="96"/>
      <c r="CO43" s="96">
        <f t="shared" ref="CO43:CQ43" si="44">SUM(CO34:CO42)</f>
        <v>5009553</v>
      </c>
      <c r="CP43" s="96">
        <f t="shared" si="44"/>
        <v>2642800</v>
      </c>
      <c r="CQ43" s="96">
        <f t="shared" si="44"/>
        <v>3033570</v>
      </c>
      <c r="CR43" s="96"/>
      <c r="CS43" s="96">
        <f t="shared" ref="CS43:CU43" si="45">SUM(CS34:CS42)</f>
        <v>2338670</v>
      </c>
      <c r="CT43" s="96">
        <f t="shared" si="45"/>
        <v>3568200</v>
      </c>
      <c r="CU43" s="96">
        <f t="shared" si="45"/>
        <v>2773000</v>
      </c>
    </row>
    <row r="44" spans="3:99" ht="21.95" customHeight="1" x14ac:dyDescent="0.15">
      <c r="C44" s="191"/>
      <c r="D44" s="10">
        <v>179</v>
      </c>
      <c r="E44" s="11">
        <v>84</v>
      </c>
      <c r="F44" s="10">
        <v>194</v>
      </c>
      <c r="G44" s="87" t="s">
        <v>75</v>
      </c>
      <c r="H44" s="88">
        <v>1753.8536999999999</v>
      </c>
      <c r="I44" s="89">
        <f t="shared" ref="I44:Q49" si="46">(I11+1.0078+1.0078+1.0078)/4</f>
        <v>844.86457499999995</v>
      </c>
      <c r="J44" s="89">
        <f t="shared" si="46"/>
        <v>881.37904999999989</v>
      </c>
      <c r="K44" s="89">
        <f t="shared" si="46"/>
        <v>936.1475999999999</v>
      </c>
      <c r="L44" s="89">
        <f t="shared" si="46"/>
        <v>972.66207499999985</v>
      </c>
      <c r="M44" s="89">
        <f t="shared" si="46"/>
        <v>1009.1765499999998</v>
      </c>
      <c r="N44" s="89">
        <f t="shared" si="46"/>
        <v>1027.4306250000002</v>
      </c>
      <c r="O44" s="89">
        <f t="shared" si="46"/>
        <v>1063.9451000000001</v>
      </c>
      <c r="P44" s="89">
        <f t="shared" si="46"/>
        <v>1100.4595750000003</v>
      </c>
      <c r="Q44" s="89">
        <f t="shared" si="46"/>
        <v>1136.9740500000003</v>
      </c>
      <c r="R44" s="86"/>
    </row>
    <row r="45" spans="3:99" ht="21.95" customHeight="1" x14ac:dyDescent="0.15">
      <c r="C45" s="2" t="s">
        <v>6</v>
      </c>
      <c r="D45" s="2">
        <v>203</v>
      </c>
      <c r="E45" s="3" t="s">
        <v>8</v>
      </c>
      <c r="F45" s="2">
        <v>215</v>
      </c>
      <c r="G45" s="1" t="s">
        <v>10</v>
      </c>
      <c r="H45" s="8">
        <v>1458.7335</v>
      </c>
      <c r="I45" s="8">
        <f t="shared" si="46"/>
        <v>771.08452499999987</v>
      </c>
      <c r="J45" s="8">
        <f t="shared" si="46"/>
        <v>807.59899999999993</v>
      </c>
      <c r="K45" s="8">
        <f t="shared" si="46"/>
        <v>862.36754999999982</v>
      </c>
      <c r="L45" s="8">
        <f t="shared" si="46"/>
        <v>898.882025</v>
      </c>
      <c r="M45" s="8">
        <f t="shared" si="46"/>
        <v>935.39649999999995</v>
      </c>
      <c r="N45" s="8">
        <f t="shared" si="46"/>
        <v>953.650575</v>
      </c>
      <c r="O45" s="8">
        <f t="shared" si="46"/>
        <v>990.16504999999995</v>
      </c>
      <c r="P45" s="8">
        <f t="shared" si="46"/>
        <v>1026.6795250000002</v>
      </c>
      <c r="Q45" s="8">
        <f t="shared" si="46"/>
        <v>1063.1940000000002</v>
      </c>
    </row>
    <row r="46" spans="3:99" ht="21.95" customHeight="1" x14ac:dyDescent="0.15">
      <c r="C46" s="2" t="s">
        <v>12</v>
      </c>
      <c r="D46" s="2">
        <v>203</v>
      </c>
      <c r="E46" s="3">
        <v>207</v>
      </c>
      <c r="F46" s="2">
        <v>210</v>
      </c>
      <c r="G46" s="1" t="s">
        <v>13</v>
      </c>
      <c r="H46" s="8">
        <v>973.47370000000001</v>
      </c>
      <c r="I46" s="8">
        <f t="shared" si="46"/>
        <v>649.76957499999992</v>
      </c>
      <c r="J46" s="8">
        <f t="shared" si="46"/>
        <v>686.28404999999987</v>
      </c>
      <c r="K46" s="8">
        <f t="shared" si="46"/>
        <v>741.05259999999987</v>
      </c>
      <c r="L46" s="8">
        <f t="shared" si="46"/>
        <v>777.56707499999993</v>
      </c>
      <c r="M46" s="8">
        <f t="shared" si="46"/>
        <v>814.08154999999988</v>
      </c>
      <c r="N46" s="8">
        <f t="shared" si="46"/>
        <v>832.33562499999994</v>
      </c>
      <c r="O46" s="8">
        <f t="shared" si="46"/>
        <v>868.85009999999988</v>
      </c>
      <c r="P46" s="8">
        <f t="shared" si="46"/>
        <v>905.36457499999995</v>
      </c>
      <c r="Q46" s="8">
        <f t="shared" si="46"/>
        <v>941.87904999999989</v>
      </c>
    </row>
    <row r="47" spans="3:99" ht="21.95" customHeight="1" x14ac:dyDescent="0.15">
      <c r="C47" s="2" t="s">
        <v>14</v>
      </c>
      <c r="D47" s="2">
        <v>211</v>
      </c>
      <c r="E47" s="3">
        <v>211</v>
      </c>
      <c r="F47" s="2">
        <v>205</v>
      </c>
      <c r="G47" s="4" t="s">
        <v>15</v>
      </c>
      <c r="H47" s="8">
        <v>504.27760000000001</v>
      </c>
      <c r="I47" s="8">
        <f t="shared" si="46"/>
        <v>532.47054999999989</v>
      </c>
      <c r="J47" s="8">
        <f t="shared" si="46"/>
        <v>568.98502499999995</v>
      </c>
      <c r="K47" s="8">
        <f t="shared" si="46"/>
        <v>623.75357499999984</v>
      </c>
      <c r="L47" s="8">
        <f t="shared" si="46"/>
        <v>660.2680499999999</v>
      </c>
      <c r="M47" s="8">
        <f t="shared" si="46"/>
        <v>696.78252499999985</v>
      </c>
      <c r="N47" s="8">
        <f t="shared" si="46"/>
        <v>715.03659999999991</v>
      </c>
      <c r="O47" s="8">
        <f t="shared" si="46"/>
        <v>751.55107499999986</v>
      </c>
      <c r="P47" s="8">
        <f t="shared" si="46"/>
        <v>788.06554999999992</v>
      </c>
      <c r="Q47" s="8">
        <f t="shared" si="46"/>
        <v>824.58002499999986</v>
      </c>
      <c r="S47" s="2" t="s">
        <v>1</v>
      </c>
      <c r="T47" s="189" t="s">
        <v>7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</row>
    <row r="48" spans="3:99" ht="21.95" customHeight="1" x14ac:dyDescent="0.15">
      <c r="C48" s="189" t="s">
        <v>7</v>
      </c>
      <c r="D48" s="2">
        <v>236</v>
      </c>
      <c r="E48" s="3">
        <v>241</v>
      </c>
      <c r="F48" s="2">
        <v>251</v>
      </c>
      <c r="G48" s="1" t="s">
        <v>11</v>
      </c>
      <c r="H48" s="8">
        <v>1795.0111999999999</v>
      </c>
      <c r="I48" s="8">
        <f t="shared" si="46"/>
        <v>855.1539499999999</v>
      </c>
      <c r="J48" s="8">
        <f t="shared" si="46"/>
        <v>891.66842499999996</v>
      </c>
      <c r="K48" s="8">
        <f t="shared" si="46"/>
        <v>946.43697499999985</v>
      </c>
      <c r="L48" s="8">
        <f t="shared" si="46"/>
        <v>982.95144999999991</v>
      </c>
      <c r="M48" s="8">
        <f t="shared" si="46"/>
        <v>1019.4659249999999</v>
      </c>
      <c r="N48" s="8">
        <f t="shared" si="46"/>
        <v>1037.7200000000003</v>
      </c>
      <c r="O48" s="8">
        <f t="shared" si="46"/>
        <v>1074.2344750000002</v>
      </c>
      <c r="P48" s="8">
        <f t="shared" si="46"/>
        <v>1110.7489500000004</v>
      </c>
      <c r="Q48" s="8">
        <f t="shared" si="46"/>
        <v>1147.2634250000003</v>
      </c>
      <c r="S48" s="2" t="s">
        <v>67</v>
      </c>
      <c r="T48" s="172" t="s">
        <v>69</v>
      </c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</row>
    <row r="49" spans="3:99" ht="21.95" customHeight="1" x14ac:dyDescent="0.15">
      <c r="C49" s="189"/>
      <c r="D49" s="21">
        <v>236</v>
      </c>
      <c r="E49" s="22">
        <v>241</v>
      </c>
      <c r="F49" s="21">
        <v>246</v>
      </c>
      <c r="G49" s="23" t="s">
        <v>16</v>
      </c>
      <c r="H49" s="24">
        <v>1270.6425999999999</v>
      </c>
      <c r="I49" s="24">
        <f t="shared" si="46"/>
        <v>724.06179999999983</v>
      </c>
      <c r="J49" s="24">
        <f t="shared" si="46"/>
        <v>760.5762749999999</v>
      </c>
      <c r="K49" s="24">
        <f t="shared" si="46"/>
        <v>815.34482499999979</v>
      </c>
      <c r="L49" s="24">
        <f t="shared" si="46"/>
        <v>851.85929999999996</v>
      </c>
      <c r="M49" s="24">
        <f t="shared" si="46"/>
        <v>888.37377499999991</v>
      </c>
      <c r="N49" s="24">
        <f t="shared" si="46"/>
        <v>906.62784999999997</v>
      </c>
      <c r="O49" s="24">
        <f t="shared" si="46"/>
        <v>943.14232499999991</v>
      </c>
      <c r="P49" s="24">
        <f t="shared" si="46"/>
        <v>979.65679999999986</v>
      </c>
      <c r="Q49" s="24">
        <f t="shared" si="46"/>
        <v>1016.1712749999998</v>
      </c>
      <c r="S49" s="25" t="s">
        <v>59</v>
      </c>
      <c r="T49" s="182" t="s">
        <v>56</v>
      </c>
      <c r="U49" s="172"/>
      <c r="V49" s="172"/>
      <c r="W49" s="172"/>
      <c r="X49" s="172"/>
      <c r="Y49" s="172"/>
      <c r="Z49" s="172"/>
      <c r="AA49" s="172"/>
      <c r="AB49" s="183"/>
      <c r="AC49" s="182" t="s">
        <v>57</v>
      </c>
      <c r="AD49" s="172"/>
      <c r="AE49" s="172"/>
      <c r="AF49" s="172"/>
      <c r="AG49" s="172"/>
      <c r="AH49" s="172"/>
      <c r="AI49" s="172"/>
      <c r="AJ49" s="172"/>
      <c r="AK49" s="174"/>
      <c r="AL49" s="173" t="s">
        <v>58</v>
      </c>
      <c r="AM49" s="172"/>
      <c r="AN49" s="172"/>
      <c r="AO49" s="172"/>
      <c r="AP49" s="172"/>
      <c r="AQ49" s="172"/>
      <c r="AR49" s="172"/>
      <c r="AS49" s="172"/>
      <c r="AT49" s="174"/>
    </row>
    <row r="50" spans="3:99" ht="21.95" customHeight="1" x14ac:dyDescent="0.15">
      <c r="S50" s="26" t="s">
        <v>79</v>
      </c>
      <c r="T50" s="184" t="s">
        <v>55</v>
      </c>
      <c r="U50" s="185"/>
      <c r="V50" s="185"/>
      <c r="W50" s="172">
        <v>2</v>
      </c>
      <c r="X50" s="172"/>
      <c r="Y50" s="172"/>
      <c r="Z50" s="172">
        <v>3</v>
      </c>
      <c r="AA50" s="172"/>
      <c r="AB50" s="183"/>
      <c r="AC50" s="182">
        <v>1</v>
      </c>
      <c r="AD50" s="172"/>
      <c r="AE50" s="172"/>
      <c r="AF50" s="172">
        <v>2</v>
      </c>
      <c r="AG50" s="172"/>
      <c r="AH50" s="172"/>
      <c r="AI50" s="172">
        <v>3</v>
      </c>
      <c r="AJ50" s="172"/>
      <c r="AK50" s="174"/>
      <c r="AL50" s="173">
        <v>1</v>
      </c>
      <c r="AM50" s="172"/>
      <c r="AN50" s="172"/>
      <c r="AO50" s="172">
        <v>2</v>
      </c>
      <c r="AP50" s="172"/>
      <c r="AQ50" s="172"/>
      <c r="AR50" s="172">
        <v>3</v>
      </c>
      <c r="AS50" s="172"/>
      <c r="AT50" s="174"/>
      <c r="AV50" s="189" t="s">
        <v>7</v>
      </c>
      <c r="AW50" s="189"/>
      <c r="AX50" s="189"/>
      <c r="AY50" s="189"/>
      <c r="AZ50" s="189"/>
      <c r="BA50" s="189"/>
      <c r="BB50" s="189"/>
      <c r="BC50" s="189"/>
      <c r="BD50" s="189"/>
      <c r="BE50" s="189"/>
      <c r="BF50" s="189"/>
      <c r="BG50" s="189"/>
      <c r="BP50" s="189" t="s">
        <v>7</v>
      </c>
      <c r="BQ50" s="189"/>
      <c r="BR50" s="189"/>
      <c r="BS50" s="189"/>
      <c r="BT50" s="189"/>
      <c r="BU50" s="189"/>
      <c r="BV50" s="189"/>
      <c r="BW50" s="189"/>
      <c r="BX50" s="189"/>
      <c r="BY50" s="189"/>
      <c r="BZ50" s="189"/>
      <c r="CA50" s="189"/>
      <c r="CJ50" s="189" t="s">
        <v>7</v>
      </c>
      <c r="CK50" s="189"/>
      <c r="CL50" s="189"/>
      <c r="CM50" s="189"/>
      <c r="CN50" s="189"/>
      <c r="CO50" s="189"/>
      <c r="CP50" s="189"/>
      <c r="CQ50" s="189"/>
      <c r="CR50" s="189"/>
      <c r="CS50" s="189"/>
      <c r="CT50" s="189"/>
      <c r="CU50" s="189"/>
    </row>
    <row r="51" spans="3:99" ht="21.95" customHeight="1" x14ac:dyDescent="0.15">
      <c r="S51" s="25" t="s">
        <v>60</v>
      </c>
      <c r="T51" s="179">
        <v>23111102</v>
      </c>
      <c r="U51" s="180"/>
      <c r="V51" s="180"/>
      <c r="W51" s="180">
        <v>23111103</v>
      </c>
      <c r="X51" s="180"/>
      <c r="Y51" s="180"/>
      <c r="Z51" s="180">
        <v>23111104</v>
      </c>
      <c r="AA51" s="180"/>
      <c r="AB51" s="181"/>
      <c r="AC51" s="179">
        <v>23111105</v>
      </c>
      <c r="AD51" s="180"/>
      <c r="AE51" s="180"/>
      <c r="AF51" s="180">
        <v>23111106</v>
      </c>
      <c r="AG51" s="180"/>
      <c r="AH51" s="180"/>
      <c r="AI51" s="180">
        <v>23111107</v>
      </c>
      <c r="AJ51" s="180"/>
      <c r="AK51" s="186"/>
      <c r="AL51" s="187">
        <v>23111108</v>
      </c>
      <c r="AM51" s="180"/>
      <c r="AN51" s="180"/>
      <c r="AO51" s="180">
        <v>23111109</v>
      </c>
      <c r="AP51" s="180"/>
      <c r="AQ51" s="180"/>
      <c r="AR51" s="180">
        <v>23111110</v>
      </c>
      <c r="AS51" s="180"/>
      <c r="AT51" s="186"/>
      <c r="AV51" s="190" t="s">
        <v>70</v>
      </c>
      <c r="AW51" s="190"/>
      <c r="AX51" s="190"/>
      <c r="AY51" s="190"/>
      <c r="AZ51" s="190"/>
      <c r="BA51" s="190"/>
      <c r="BB51" s="190"/>
      <c r="BC51" s="190"/>
      <c r="BD51" s="190"/>
      <c r="BE51" s="190"/>
      <c r="BF51" s="190"/>
      <c r="BG51" s="190"/>
      <c r="BP51" s="190" t="s">
        <v>70</v>
      </c>
      <c r="BQ51" s="190"/>
      <c r="BR51" s="190"/>
      <c r="BS51" s="190"/>
      <c r="BT51" s="190"/>
      <c r="BU51" s="190"/>
      <c r="BV51" s="190"/>
      <c r="BW51" s="190"/>
      <c r="BX51" s="190"/>
      <c r="BY51" s="190"/>
      <c r="BZ51" s="190"/>
      <c r="CA51" s="190"/>
      <c r="CJ51" s="190" t="s">
        <v>70</v>
      </c>
      <c r="CK51" s="190"/>
      <c r="CL51" s="190"/>
      <c r="CM51" s="190"/>
      <c r="CN51" s="190"/>
      <c r="CO51" s="190"/>
      <c r="CP51" s="190"/>
      <c r="CQ51" s="190"/>
      <c r="CR51" s="190"/>
      <c r="CS51" s="190"/>
      <c r="CT51" s="190"/>
      <c r="CU51" s="190"/>
    </row>
    <row r="52" spans="3:99" ht="21.95" customHeight="1" thickBot="1" x14ac:dyDescent="0.2">
      <c r="S52" s="34" t="s">
        <v>64</v>
      </c>
      <c r="T52" s="39" t="s">
        <v>61</v>
      </c>
      <c r="U52" s="28" t="s">
        <v>62</v>
      </c>
      <c r="V52" s="49" t="s">
        <v>63</v>
      </c>
      <c r="W52" s="28" t="s">
        <v>61</v>
      </c>
      <c r="X52" s="28" t="s">
        <v>62</v>
      </c>
      <c r="Y52" s="49" t="s">
        <v>63</v>
      </c>
      <c r="Z52" s="28" t="s">
        <v>61</v>
      </c>
      <c r="AA52" s="28" t="s">
        <v>62</v>
      </c>
      <c r="AB52" s="54" t="s">
        <v>63</v>
      </c>
      <c r="AC52" s="39" t="s">
        <v>61</v>
      </c>
      <c r="AD52" s="28" t="s">
        <v>62</v>
      </c>
      <c r="AE52" s="49" t="s">
        <v>63</v>
      </c>
      <c r="AF52" s="28" t="s">
        <v>61</v>
      </c>
      <c r="AG52" s="28" t="s">
        <v>62</v>
      </c>
      <c r="AH52" s="49" t="s">
        <v>63</v>
      </c>
      <c r="AI52" s="28" t="s">
        <v>61</v>
      </c>
      <c r="AJ52" s="28" t="s">
        <v>62</v>
      </c>
      <c r="AK52" s="60" t="s">
        <v>63</v>
      </c>
      <c r="AL52" s="44" t="s">
        <v>61</v>
      </c>
      <c r="AM52" s="28" t="s">
        <v>62</v>
      </c>
      <c r="AN52" s="49" t="s">
        <v>63</v>
      </c>
      <c r="AO52" s="28" t="s">
        <v>61</v>
      </c>
      <c r="AP52" s="28" t="s">
        <v>62</v>
      </c>
      <c r="AQ52" s="49" t="s">
        <v>63</v>
      </c>
      <c r="AR52" s="28" t="s">
        <v>61</v>
      </c>
      <c r="AS52" s="28" t="s">
        <v>62</v>
      </c>
      <c r="AT52" s="60" t="s">
        <v>63</v>
      </c>
      <c r="AV52" s="74" t="s">
        <v>63</v>
      </c>
      <c r="AW52" s="75" t="s">
        <v>46</v>
      </c>
      <c r="AX52" s="75" t="s">
        <v>47</v>
      </c>
      <c r="AY52" s="75" t="s">
        <v>48</v>
      </c>
      <c r="AZ52" s="75"/>
      <c r="BA52" s="75" t="s">
        <v>49</v>
      </c>
      <c r="BB52" s="75" t="s">
        <v>50</v>
      </c>
      <c r="BC52" s="75" t="s">
        <v>51</v>
      </c>
      <c r="BD52" s="75"/>
      <c r="BE52" s="75" t="s">
        <v>52</v>
      </c>
      <c r="BF52" s="75" t="s">
        <v>53</v>
      </c>
      <c r="BG52" s="75" t="s">
        <v>54</v>
      </c>
      <c r="BP52" s="74" t="s">
        <v>63</v>
      </c>
      <c r="BQ52" s="75" t="s">
        <v>46</v>
      </c>
      <c r="BR52" s="75" t="s">
        <v>47</v>
      </c>
      <c r="BS52" s="75" t="s">
        <v>48</v>
      </c>
      <c r="BT52" s="75"/>
      <c r="BU52" s="75" t="s">
        <v>49</v>
      </c>
      <c r="BV52" s="75" t="s">
        <v>50</v>
      </c>
      <c r="BW52" s="75" t="s">
        <v>51</v>
      </c>
      <c r="BX52" s="75"/>
      <c r="BY52" s="75" t="s">
        <v>52</v>
      </c>
      <c r="BZ52" s="75" t="s">
        <v>53</v>
      </c>
      <c r="CA52" s="75" t="s">
        <v>54</v>
      </c>
      <c r="CJ52" s="97" t="s">
        <v>78</v>
      </c>
      <c r="CK52" s="28" t="s">
        <v>46</v>
      </c>
      <c r="CL52" s="28" t="s">
        <v>47</v>
      </c>
      <c r="CM52" s="28" t="s">
        <v>48</v>
      </c>
      <c r="CN52" s="28"/>
      <c r="CO52" s="28" t="s">
        <v>49</v>
      </c>
      <c r="CP52" s="28" t="s">
        <v>50</v>
      </c>
      <c r="CQ52" s="28" t="s">
        <v>51</v>
      </c>
      <c r="CR52" s="28"/>
      <c r="CS52" s="28" t="s">
        <v>52</v>
      </c>
      <c r="CT52" s="28" t="s">
        <v>53</v>
      </c>
      <c r="CU52" s="28" t="s">
        <v>54</v>
      </c>
    </row>
    <row r="53" spans="3:99" ht="21.95" customHeight="1" thickTop="1" x14ac:dyDescent="0.15">
      <c r="S53" s="35" t="s">
        <v>33</v>
      </c>
      <c r="T53" s="40">
        <v>38.76</v>
      </c>
      <c r="U53" s="31">
        <v>795000</v>
      </c>
      <c r="V53" s="82">
        <f>(U53/U$62)*100</f>
        <v>63.035204567078971</v>
      </c>
      <c r="W53" s="27">
        <v>38.520000000000003</v>
      </c>
      <c r="X53" s="31">
        <v>738000</v>
      </c>
      <c r="Y53" s="82">
        <f>(X53/X$62)*100</f>
        <v>66.870843225023108</v>
      </c>
      <c r="Z53" s="27">
        <v>38.659999999999997</v>
      </c>
      <c r="AA53" s="31">
        <v>698000</v>
      </c>
      <c r="AB53" s="82">
        <f>(AA53/AA$62)*100</f>
        <v>66.383253920701492</v>
      </c>
      <c r="AC53" s="40">
        <v>38.47</v>
      </c>
      <c r="AD53" s="31">
        <v>1160000</v>
      </c>
      <c r="AE53" s="82">
        <f>(AD53/AD$62)*100</f>
        <v>63.809539526159163</v>
      </c>
      <c r="AF53" s="27">
        <v>38.619999999999997</v>
      </c>
      <c r="AG53" s="31">
        <v>569000</v>
      </c>
      <c r="AH53" s="82">
        <f>(AG53/AG$62)*100</f>
        <v>50.890812821980532</v>
      </c>
      <c r="AI53" s="27">
        <v>38.49</v>
      </c>
      <c r="AJ53" s="31">
        <v>803000</v>
      </c>
      <c r="AK53" s="82">
        <f>(AJ53/AJ$62)*100</f>
        <v>56.243915080793712</v>
      </c>
      <c r="AL53" s="45">
        <v>38.72</v>
      </c>
      <c r="AM53" s="31">
        <v>498000</v>
      </c>
      <c r="AN53" s="82">
        <f>(AM53/AM$62)*100</f>
        <v>66.276284269363856</v>
      </c>
      <c r="AO53" s="27">
        <v>38.71</v>
      </c>
      <c r="AP53" s="31">
        <v>920000</v>
      </c>
      <c r="AQ53" s="82">
        <f>(AP53/AP$62)*100</f>
        <v>60.099294486542988</v>
      </c>
      <c r="AR53" s="27">
        <v>39.119999999999997</v>
      </c>
      <c r="AS53" s="31">
        <v>623000</v>
      </c>
      <c r="AT53" s="82">
        <f>(AS53/AS$62)*100</f>
        <v>53.637999466202892</v>
      </c>
      <c r="AV53" s="35" t="s">
        <v>33</v>
      </c>
      <c r="AW53" s="79">
        <f>V53</f>
        <v>63.035204567078971</v>
      </c>
      <c r="AX53" s="79">
        <f>Y53</f>
        <v>66.870843225023108</v>
      </c>
      <c r="AY53" s="79">
        <f>AB53</f>
        <v>66.383253920701492</v>
      </c>
      <c r="AZ53" s="79"/>
      <c r="BA53" s="79">
        <f>AE53</f>
        <v>63.809539526159163</v>
      </c>
      <c r="BB53" s="79">
        <f>AH53</f>
        <v>50.890812821980532</v>
      </c>
      <c r="BC53" s="79">
        <f>AK53</f>
        <v>56.243915080793712</v>
      </c>
      <c r="BD53" s="79"/>
      <c r="BE53" s="79">
        <f>AN53</f>
        <v>66.276284269363856</v>
      </c>
      <c r="BF53" s="79">
        <f>AQ53</f>
        <v>60.099294486542988</v>
      </c>
      <c r="BG53" s="79">
        <f>AT53</f>
        <v>53.637999466202892</v>
      </c>
      <c r="BP53" s="35" t="s">
        <v>33</v>
      </c>
      <c r="BQ53" s="79">
        <f t="shared" ref="BQ53:CA53" si="47">AW53</f>
        <v>63.035204567078971</v>
      </c>
      <c r="BR53" s="79">
        <f t="shared" si="47"/>
        <v>66.870843225023108</v>
      </c>
      <c r="BS53" s="79">
        <f t="shared" si="47"/>
        <v>66.383253920701492</v>
      </c>
      <c r="BT53" s="79">
        <f t="shared" si="47"/>
        <v>0</v>
      </c>
      <c r="BU53" s="79">
        <f t="shared" si="47"/>
        <v>63.809539526159163</v>
      </c>
      <c r="BV53" s="79">
        <f t="shared" si="47"/>
        <v>50.890812821980532</v>
      </c>
      <c r="BW53" s="79">
        <f t="shared" si="47"/>
        <v>56.243915080793712</v>
      </c>
      <c r="BX53" s="79">
        <f t="shared" si="47"/>
        <v>0</v>
      </c>
      <c r="BY53" s="79">
        <f t="shared" si="47"/>
        <v>66.276284269363856</v>
      </c>
      <c r="BZ53" s="79">
        <f t="shared" si="47"/>
        <v>60.099294486542988</v>
      </c>
      <c r="CA53" s="79">
        <f t="shared" si="47"/>
        <v>53.637999466202892</v>
      </c>
      <c r="CJ53" s="35" t="s">
        <v>33</v>
      </c>
      <c r="CK53" s="91">
        <f>U53</f>
        <v>795000</v>
      </c>
      <c r="CL53" s="91">
        <f>X53</f>
        <v>738000</v>
      </c>
      <c r="CM53" s="91">
        <f>AA53</f>
        <v>698000</v>
      </c>
      <c r="CN53" s="91"/>
      <c r="CO53" s="91">
        <f>AD53</f>
        <v>1160000</v>
      </c>
      <c r="CP53" s="91">
        <f>AG53</f>
        <v>569000</v>
      </c>
      <c r="CQ53" s="91">
        <f>AJ53</f>
        <v>803000</v>
      </c>
      <c r="CR53" s="91"/>
      <c r="CS53" s="91">
        <f>AM53</f>
        <v>498000</v>
      </c>
      <c r="CT53" s="91">
        <f>AP53</f>
        <v>920000</v>
      </c>
      <c r="CU53" s="91">
        <f>AS53</f>
        <v>623000</v>
      </c>
    </row>
    <row r="54" spans="3:99" ht="21.95" customHeight="1" x14ac:dyDescent="0.15">
      <c r="S54" s="36" t="s">
        <v>34</v>
      </c>
      <c r="T54" s="41">
        <v>38.67</v>
      </c>
      <c r="U54" s="32">
        <v>14700</v>
      </c>
      <c r="V54" s="51">
        <f t="shared" ref="V54:V61" si="48">(U54/U$62)*100</f>
        <v>1.1655566127497621</v>
      </c>
      <c r="W54" s="6">
        <v>38.44</v>
      </c>
      <c r="X54" s="32">
        <v>14000</v>
      </c>
      <c r="Y54" s="51">
        <f t="shared" ref="Y54:Y61" si="49">(X54/X$62)*100</f>
        <v>1.2685525815045033</v>
      </c>
      <c r="Z54" s="6">
        <v>38.57</v>
      </c>
      <c r="AA54" s="32">
        <v>5650</v>
      </c>
      <c r="AB54" s="51">
        <f t="shared" ref="AB54:AB61" si="50">(AA54/AA$62)*100</f>
        <v>0.53734295795410236</v>
      </c>
      <c r="AC54" s="41">
        <v>38.32</v>
      </c>
      <c r="AD54" s="32">
        <v>20100</v>
      </c>
      <c r="AE54" s="51">
        <f t="shared" ref="AE54:AE61" si="51">(AD54/AD$62)*100</f>
        <v>1.1056652969618959</v>
      </c>
      <c r="AF54" s="6">
        <v>38.47</v>
      </c>
      <c r="AG54" s="32">
        <v>15800</v>
      </c>
      <c r="AH54" s="51">
        <f t="shared" ref="AH54:AH61" si="52">(AG54/AG$62)*100</f>
        <v>1.4131368059530625</v>
      </c>
      <c r="AI54" s="6">
        <v>38.35</v>
      </c>
      <c r="AJ54" s="32">
        <v>36600</v>
      </c>
      <c r="AK54" s="51">
        <f t="shared" ref="AK54:AK61" si="53">(AJ54/AJ$62)*100</f>
        <v>2.5635458181283313</v>
      </c>
      <c r="AL54" s="46">
        <v>38.659999999999997</v>
      </c>
      <c r="AM54" s="32">
        <v>20700</v>
      </c>
      <c r="AN54" s="51">
        <f t="shared" ref="AN54:AN61" si="54">(AM54/AM$62)*100</f>
        <v>2.7548575991482567</v>
      </c>
      <c r="AO54" s="6">
        <v>38.53</v>
      </c>
      <c r="AP54" s="32">
        <v>31900</v>
      </c>
      <c r="AQ54" s="51">
        <f t="shared" ref="AQ54:AQ61" si="55">(AP54/AP$62)*100</f>
        <v>2.0838777110007838</v>
      </c>
      <c r="AR54" s="6">
        <v>39.03</v>
      </c>
      <c r="AS54" s="32">
        <v>24300</v>
      </c>
      <c r="AT54" s="51">
        <f t="shared" ref="AT54:AT61" si="56">(AS54/AS$62)*100</f>
        <v>2.092140268103901</v>
      </c>
      <c r="AV54" s="36" t="s">
        <v>34</v>
      </c>
      <c r="AW54" s="80">
        <f t="shared" ref="AW54:AW61" si="57">V54</f>
        <v>1.1655566127497621</v>
      </c>
      <c r="AX54" s="80">
        <f t="shared" ref="AX54:AX61" si="58">Y54</f>
        <v>1.2685525815045033</v>
      </c>
      <c r="AY54" s="80">
        <f t="shared" ref="AY54:AY61" si="59">AB54</f>
        <v>0.53734295795410236</v>
      </c>
      <c r="AZ54" s="80"/>
      <c r="BA54" s="80">
        <f t="shared" ref="BA54:BA61" si="60">AE54</f>
        <v>1.1056652969618959</v>
      </c>
      <c r="BB54" s="80">
        <f t="shared" ref="BB54:BB61" si="61">AH54</f>
        <v>1.4131368059530625</v>
      </c>
      <c r="BC54" s="80">
        <f t="shared" ref="BC54:BC61" si="62">AK54</f>
        <v>2.5635458181283313</v>
      </c>
      <c r="BD54" s="80"/>
      <c r="BE54" s="80">
        <f t="shared" ref="BE54:BE61" si="63">AN54</f>
        <v>2.7548575991482567</v>
      </c>
      <c r="BF54" s="80">
        <f t="shared" ref="BF54:BF60" si="64">AQ54</f>
        <v>2.0838777110007838</v>
      </c>
      <c r="BG54" s="80">
        <f t="shared" ref="BG54:BG60" si="65">AT54</f>
        <v>2.092140268103901</v>
      </c>
      <c r="BP54" s="36" t="s">
        <v>35</v>
      </c>
      <c r="BQ54" s="80">
        <f t="shared" ref="BQ54:CA54" si="66">AW55</f>
        <v>30.922930542340627</v>
      </c>
      <c r="BR54" s="80">
        <f t="shared" si="66"/>
        <v>24.193109947264457</v>
      </c>
      <c r="BS54" s="80">
        <f t="shared" si="66"/>
        <v>27.865749854964957</v>
      </c>
      <c r="BT54" s="80">
        <f t="shared" si="66"/>
        <v>0</v>
      </c>
      <c r="BU54" s="80">
        <f t="shared" si="66"/>
        <v>23.708544427391896</v>
      </c>
      <c r="BV54" s="80">
        <f t="shared" si="66"/>
        <v>24.774613623354323</v>
      </c>
      <c r="BW54" s="80">
        <f t="shared" si="66"/>
        <v>27.666683009854943</v>
      </c>
      <c r="BX54" s="80">
        <f t="shared" si="66"/>
        <v>0</v>
      </c>
      <c r="BY54" s="80">
        <f t="shared" si="66"/>
        <v>17.03486824594091</v>
      </c>
      <c r="BZ54" s="80">
        <f t="shared" si="66"/>
        <v>24.562320355369742</v>
      </c>
      <c r="CA54" s="80">
        <f t="shared" si="66"/>
        <v>22.643328827626583</v>
      </c>
      <c r="CJ54" s="36" t="s">
        <v>34</v>
      </c>
      <c r="CK54" s="91">
        <f t="shared" ref="CK54:CK61" si="67">U54</f>
        <v>14700</v>
      </c>
      <c r="CL54" s="91">
        <f t="shared" ref="CL54:CL61" si="68">X54</f>
        <v>14000</v>
      </c>
      <c r="CM54" s="91">
        <f t="shared" ref="CM54:CM61" si="69">AA54</f>
        <v>5650</v>
      </c>
      <c r="CN54" s="92"/>
      <c r="CO54" s="91">
        <f t="shared" ref="CO54:CO61" si="70">AD54</f>
        <v>20100</v>
      </c>
      <c r="CP54" s="91">
        <f t="shared" ref="CP54:CP61" si="71">AG54</f>
        <v>15800</v>
      </c>
      <c r="CQ54" s="91">
        <f t="shared" ref="CQ54:CQ61" si="72">AJ54</f>
        <v>36600</v>
      </c>
      <c r="CR54" s="92"/>
      <c r="CS54" s="91">
        <f t="shared" ref="CS54:CS61" si="73">AM54</f>
        <v>20700</v>
      </c>
      <c r="CT54" s="91">
        <f t="shared" ref="CT54:CT61" si="74">AP54</f>
        <v>31900</v>
      </c>
      <c r="CU54" s="91">
        <f t="shared" ref="CU54:CU61" si="75">AS54</f>
        <v>24300</v>
      </c>
    </row>
    <row r="55" spans="3:99" ht="21.95" customHeight="1" x14ac:dyDescent="0.15">
      <c r="S55" s="36" t="s">
        <v>35</v>
      </c>
      <c r="T55" s="41">
        <v>38.53</v>
      </c>
      <c r="U55" s="32">
        <v>390000</v>
      </c>
      <c r="V55" s="51">
        <f t="shared" si="48"/>
        <v>30.922930542340627</v>
      </c>
      <c r="W55" s="6">
        <v>38.380000000000003</v>
      </c>
      <c r="X55" s="32">
        <v>267000</v>
      </c>
      <c r="Y55" s="51">
        <f t="shared" si="49"/>
        <v>24.193109947264457</v>
      </c>
      <c r="Z55" s="6">
        <v>38.479999999999997</v>
      </c>
      <c r="AA55" s="32">
        <v>293000</v>
      </c>
      <c r="AB55" s="51">
        <f t="shared" si="50"/>
        <v>27.865749854964957</v>
      </c>
      <c r="AC55" s="41">
        <v>38.29</v>
      </c>
      <c r="AD55" s="32">
        <v>431000</v>
      </c>
      <c r="AE55" s="51">
        <f t="shared" si="51"/>
        <v>23.708544427391896</v>
      </c>
      <c r="AF55" s="6">
        <v>38.35</v>
      </c>
      <c r="AG55" s="32">
        <v>277000</v>
      </c>
      <c r="AH55" s="51">
        <f t="shared" si="52"/>
        <v>24.774613623354323</v>
      </c>
      <c r="AI55" s="6">
        <v>38.29</v>
      </c>
      <c r="AJ55" s="32">
        <v>395000</v>
      </c>
      <c r="AK55" s="51">
        <f t="shared" si="53"/>
        <v>27.666683009854943</v>
      </c>
      <c r="AL55" s="46">
        <v>38.57</v>
      </c>
      <c r="AM55" s="32">
        <v>128000</v>
      </c>
      <c r="AN55" s="51">
        <f t="shared" si="54"/>
        <v>17.03486824594091</v>
      </c>
      <c r="AO55" s="6">
        <v>38.44</v>
      </c>
      <c r="AP55" s="32">
        <v>376000</v>
      </c>
      <c r="AQ55" s="51">
        <f t="shared" si="55"/>
        <v>24.562320355369742</v>
      </c>
      <c r="AR55" s="6">
        <v>38.909999999999997</v>
      </c>
      <c r="AS55" s="32">
        <v>263000</v>
      </c>
      <c r="AT55" s="51">
        <f t="shared" si="56"/>
        <v>22.643328827626583</v>
      </c>
      <c r="AV55" s="36" t="s">
        <v>35</v>
      </c>
      <c r="AW55" s="80">
        <f t="shared" si="57"/>
        <v>30.922930542340627</v>
      </c>
      <c r="AX55" s="80">
        <f t="shared" si="58"/>
        <v>24.193109947264457</v>
      </c>
      <c r="AY55" s="80">
        <f t="shared" si="59"/>
        <v>27.865749854964957</v>
      </c>
      <c r="AZ55" s="80"/>
      <c r="BA55" s="80">
        <f t="shared" si="60"/>
        <v>23.708544427391896</v>
      </c>
      <c r="BB55" s="80">
        <f t="shared" si="61"/>
        <v>24.774613623354323</v>
      </c>
      <c r="BC55" s="80">
        <f t="shared" si="62"/>
        <v>27.666683009854943</v>
      </c>
      <c r="BD55" s="80"/>
      <c r="BE55" s="80">
        <f t="shared" si="63"/>
        <v>17.03486824594091</v>
      </c>
      <c r="BF55" s="80">
        <f>AQ55</f>
        <v>24.562320355369742</v>
      </c>
      <c r="BG55" s="80">
        <f t="shared" si="65"/>
        <v>22.643328827626583</v>
      </c>
      <c r="BP55" s="36" t="s">
        <v>38</v>
      </c>
      <c r="BQ55" s="80">
        <f t="shared" ref="BQ55:CA55" si="76">AW58</f>
        <v>3.7662543609261023</v>
      </c>
      <c r="BR55" s="80">
        <f t="shared" si="76"/>
        <v>4.6755223718308843</v>
      </c>
      <c r="BS55" s="80">
        <f t="shared" si="76"/>
        <v>3.2430787373867065</v>
      </c>
      <c r="BT55" s="80">
        <f t="shared" si="76"/>
        <v>0</v>
      </c>
      <c r="BU55" s="80">
        <f t="shared" si="76"/>
        <v>5.0717582278550646</v>
      </c>
      <c r="BV55" s="80">
        <f t="shared" si="76"/>
        <v>6.7347595878649109</v>
      </c>
      <c r="BW55" s="80">
        <f t="shared" si="76"/>
        <v>4.6998339999019407</v>
      </c>
      <c r="BX55" s="80">
        <f t="shared" si="76"/>
        <v>0</v>
      </c>
      <c r="BY55" s="80">
        <f t="shared" si="76"/>
        <v>2.0761245674740483</v>
      </c>
      <c r="BZ55" s="80">
        <f t="shared" si="76"/>
        <v>3.3185262607786781</v>
      </c>
      <c r="CA55" s="80">
        <f t="shared" si="76"/>
        <v>4.692248749451136</v>
      </c>
      <c r="CJ55" s="36" t="s">
        <v>35</v>
      </c>
      <c r="CK55" s="91">
        <f t="shared" si="67"/>
        <v>390000</v>
      </c>
      <c r="CL55" s="91">
        <f t="shared" si="68"/>
        <v>267000</v>
      </c>
      <c r="CM55" s="91">
        <f t="shared" si="69"/>
        <v>293000</v>
      </c>
      <c r="CN55" s="92"/>
      <c r="CO55" s="91">
        <f t="shared" si="70"/>
        <v>431000</v>
      </c>
      <c r="CP55" s="91">
        <f t="shared" si="71"/>
        <v>277000</v>
      </c>
      <c r="CQ55" s="91">
        <f t="shared" si="72"/>
        <v>395000</v>
      </c>
      <c r="CR55" s="92"/>
      <c r="CS55" s="91">
        <f t="shared" si="73"/>
        <v>128000</v>
      </c>
      <c r="CT55" s="91">
        <f t="shared" si="74"/>
        <v>376000</v>
      </c>
      <c r="CU55" s="91">
        <f t="shared" si="75"/>
        <v>263000</v>
      </c>
    </row>
    <row r="56" spans="3:99" ht="21.95" customHeight="1" x14ac:dyDescent="0.15">
      <c r="S56" s="36" t="s">
        <v>36</v>
      </c>
      <c r="T56" s="41">
        <v>38.44</v>
      </c>
      <c r="U56" s="32">
        <v>10000</v>
      </c>
      <c r="V56" s="51">
        <f t="shared" si="48"/>
        <v>0.79289565493181091</v>
      </c>
      <c r="W56" s="6">
        <v>38.29</v>
      </c>
      <c r="X56" s="32">
        <v>25400</v>
      </c>
      <c r="Y56" s="51">
        <f t="shared" si="49"/>
        <v>2.3015168264438848</v>
      </c>
      <c r="Z56" s="6">
        <v>38.369999999999997</v>
      </c>
      <c r="AA56" s="32">
        <v>17000</v>
      </c>
      <c r="AB56" s="51">
        <f t="shared" si="50"/>
        <v>1.61678412127783</v>
      </c>
      <c r="AC56" s="41">
        <v>38.200000000000003</v>
      </c>
      <c r="AD56" s="32">
        <v>84400</v>
      </c>
      <c r="AE56" s="51">
        <f t="shared" si="51"/>
        <v>4.6426940827653738</v>
      </c>
      <c r="AF56" s="6">
        <v>38.24</v>
      </c>
      <c r="AG56" s="32">
        <v>94500</v>
      </c>
      <c r="AH56" s="51">
        <f t="shared" si="52"/>
        <v>8.4519891242129361</v>
      </c>
      <c r="AI56" s="6">
        <v>38.229999999999997</v>
      </c>
      <c r="AJ56" s="32">
        <v>73900</v>
      </c>
      <c r="AK56" s="51">
        <f t="shared" si="53"/>
        <v>5.1761212010842534</v>
      </c>
      <c r="AL56" s="46">
        <v>38.450000000000003</v>
      </c>
      <c r="AM56" s="32">
        <v>58900</v>
      </c>
      <c r="AN56" s="51">
        <f t="shared" si="54"/>
        <v>7.8387010912962474</v>
      </c>
      <c r="AO56" s="6">
        <v>38.42</v>
      </c>
      <c r="AP56" s="32">
        <v>89200</v>
      </c>
      <c r="AQ56" s="51">
        <f t="shared" si="55"/>
        <v>5.8270185523909062</v>
      </c>
      <c r="AR56" s="6">
        <v>38.83</v>
      </c>
      <c r="AS56" s="32">
        <v>110000</v>
      </c>
      <c r="AT56" s="51">
        <f t="shared" si="56"/>
        <v>9.4705938062316495</v>
      </c>
      <c r="AV56" s="36" t="s">
        <v>36</v>
      </c>
      <c r="AW56" s="80">
        <f t="shared" si="57"/>
        <v>0.79289565493181091</v>
      </c>
      <c r="AX56" s="80">
        <f t="shared" si="58"/>
        <v>2.3015168264438848</v>
      </c>
      <c r="AY56" s="80">
        <f t="shared" si="59"/>
        <v>1.61678412127783</v>
      </c>
      <c r="AZ56" s="80"/>
      <c r="BA56" s="80">
        <f t="shared" si="60"/>
        <v>4.6426940827653738</v>
      </c>
      <c r="BB56" s="80">
        <f t="shared" si="61"/>
        <v>8.4519891242129361</v>
      </c>
      <c r="BC56" s="80">
        <f t="shared" si="62"/>
        <v>5.1761212010842534</v>
      </c>
      <c r="BD56" s="80"/>
      <c r="BE56" s="80">
        <f t="shared" si="63"/>
        <v>7.8387010912962474</v>
      </c>
      <c r="BF56" s="80">
        <f t="shared" si="64"/>
        <v>5.8270185523909062</v>
      </c>
      <c r="BG56" s="80">
        <f t="shared" si="65"/>
        <v>9.4705938062316495</v>
      </c>
      <c r="BP56" s="36" t="s">
        <v>34</v>
      </c>
      <c r="BQ56" s="80">
        <f t="shared" ref="BQ56:CA56" si="77">AW54</f>
        <v>1.1655566127497621</v>
      </c>
      <c r="BR56" s="80">
        <f t="shared" si="77"/>
        <v>1.2685525815045033</v>
      </c>
      <c r="BS56" s="80">
        <f t="shared" si="77"/>
        <v>0.53734295795410236</v>
      </c>
      <c r="BT56" s="80">
        <f t="shared" si="77"/>
        <v>0</v>
      </c>
      <c r="BU56" s="80">
        <f t="shared" si="77"/>
        <v>1.1056652969618959</v>
      </c>
      <c r="BV56" s="80">
        <f t="shared" si="77"/>
        <v>1.4131368059530625</v>
      </c>
      <c r="BW56" s="80">
        <f t="shared" si="77"/>
        <v>2.5635458181283313</v>
      </c>
      <c r="BX56" s="80">
        <f t="shared" si="77"/>
        <v>0</v>
      </c>
      <c r="BY56" s="80">
        <f t="shared" si="77"/>
        <v>2.7548575991482567</v>
      </c>
      <c r="BZ56" s="80">
        <f t="shared" si="77"/>
        <v>2.0838777110007838</v>
      </c>
      <c r="CA56" s="80">
        <f t="shared" si="77"/>
        <v>2.092140268103901</v>
      </c>
      <c r="CJ56" s="36" t="s">
        <v>36</v>
      </c>
      <c r="CK56" s="91">
        <f t="shared" si="67"/>
        <v>10000</v>
      </c>
      <c r="CL56" s="91">
        <f t="shared" si="68"/>
        <v>25400</v>
      </c>
      <c r="CM56" s="91">
        <f t="shared" si="69"/>
        <v>17000</v>
      </c>
      <c r="CN56" s="92"/>
      <c r="CO56" s="91">
        <f t="shared" si="70"/>
        <v>84400</v>
      </c>
      <c r="CP56" s="91">
        <f t="shared" si="71"/>
        <v>94500</v>
      </c>
      <c r="CQ56" s="91">
        <f t="shared" si="72"/>
        <v>73900</v>
      </c>
      <c r="CR56" s="92"/>
      <c r="CS56" s="91">
        <f t="shared" si="73"/>
        <v>58900</v>
      </c>
      <c r="CT56" s="91">
        <f t="shared" si="74"/>
        <v>89200</v>
      </c>
      <c r="CU56" s="91">
        <f t="shared" si="75"/>
        <v>110000</v>
      </c>
    </row>
    <row r="57" spans="3:99" ht="21.95" customHeight="1" x14ac:dyDescent="0.15">
      <c r="S57" s="36" t="s">
        <v>37</v>
      </c>
      <c r="T57" s="41"/>
      <c r="U57" s="32">
        <v>0</v>
      </c>
      <c r="V57" s="51">
        <f t="shared" si="48"/>
        <v>0</v>
      </c>
      <c r="W57" s="6"/>
      <c r="X57" s="32">
        <v>0</v>
      </c>
      <c r="Y57" s="51">
        <f t="shared" si="49"/>
        <v>0</v>
      </c>
      <c r="Z57" s="6"/>
      <c r="AA57" s="32">
        <v>0</v>
      </c>
      <c r="AB57" s="51">
        <f t="shared" si="50"/>
        <v>0</v>
      </c>
      <c r="AC57" s="41"/>
      <c r="AD57" s="32">
        <v>0</v>
      </c>
      <c r="AE57" s="51">
        <f t="shared" si="51"/>
        <v>0</v>
      </c>
      <c r="AF57" s="6">
        <v>38.24</v>
      </c>
      <c r="AG57" s="32">
        <v>9770</v>
      </c>
      <c r="AH57" s="51">
        <f t="shared" si="52"/>
        <v>0.87381940469376074</v>
      </c>
      <c r="AI57" s="6">
        <v>38.200000000000003</v>
      </c>
      <c r="AJ57" s="32">
        <v>9180</v>
      </c>
      <c r="AK57" s="51">
        <f t="shared" si="53"/>
        <v>0.64298772159612239</v>
      </c>
      <c r="AL57" s="46">
        <v>38.33</v>
      </c>
      <c r="AM57" s="32">
        <v>5140</v>
      </c>
      <c r="AN57" s="51">
        <f t="shared" si="54"/>
        <v>0.6840564280010647</v>
      </c>
      <c r="AO57" s="6">
        <v>38.44</v>
      </c>
      <c r="AP57" s="32">
        <v>11600</v>
      </c>
      <c r="AQ57" s="51">
        <f t="shared" si="55"/>
        <v>0.75777371309119412</v>
      </c>
      <c r="AR57" s="6">
        <v>38.880000000000003</v>
      </c>
      <c r="AS57" s="32">
        <v>10700</v>
      </c>
      <c r="AT57" s="51">
        <f t="shared" si="56"/>
        <v>0.9212304884243514</v>
      </c>
      <c r="AV57" s="36" t="s">
        <v>37</v>
      </c>
      <c r="AW57" s="80">
        <f t="shared" si="57"/>
        <v>0</v>
      </c>
      <c r="AX57" s="80">
        <f t="shared" si="58"/>
        <v>0</v>
      </c>
      <c r="AY57" s="80">
        <f t="shared" si="59"/>
        <v>0</v>
      </c>
      <c r="AZ57" s="80"/>
      <c r="BA57" s="80">
        <f t="shared" si="60"/>
        <v>0</v>
      </c>
      <c r="BB57" s="80">
        <f t="shared" si="61"/>
        <v>0.87381940469376074</v>
      </c>
      <c r="BC57" s="80">
        <f t="shared" si="62"/>
        <v>0.64298772159612239</v>
      </c>
      <c r="BD57" s="80"/>
      <c r="BE57" s="80">
        <f t="shared" si="63"/>
        <v>0.6840564280010647</v>
      </c>
      <c r="BF57" s="80">
        <f t="shared" si="64"/>
        <v>0.75777371309119412</v>
      </c>
      <c r="BG57" s="80">
        <f t="shared" si="65"/>
        <v>0.9212304884243514</v>
      </c>
      <c r="BP57" s="36" t="s">
        <v>36</v>
      </c>
      <c r="BQ57" s="80">
        <f t="shared" ref="BQ57:CA58" si="78">AW56</f>
        <v>0.79289565493181091</v>
      </c>
      <c r="BR57" s="80">
        <f t="shared" si="78"/>
        <v>2.3015168264438848</v>
      </c>
      <c r="BS57" s="80">
        <f t="shared" si="78"/>
        <v>1.61678412127783</v>
      </c>
      <c r="BT57" s="80">
        <f t="shared" si="78"/>
        <v>0</v>
      </c>
      <c r="BU57" s="80">
        <f t="shared" si="78"/>
        <v>4.6426940827653738</v>
      </c>
      <c r="BV57" s="80">
        <f t="shared" si="78"/>
        <v>8.4519891242129361</v>
      </c>
      <c r="BW57" s="80">
        <f t="shared" si="78"/>
        <v>5.1761212010842534</v>
      </c>
      <c r="BX57" s="80">
        <f t="shared" si="78"/>
        <v>0</v>
      </c>
      <c r="BY57" s="80">
        <f t="shared" si="78"/>
        <v>7.8387010912962474</v>
      </c>
      <c r="BZ57" s="80">
        <f t="shared" si="78"/>
        <v>5.8270185523909062</v>
      </c>
      <c r="CA57" s="80">
        <f t="shared" si="78"/>
        <v>9.4705938062316495</v>
      </c>
      <c r="CJ57" s="36" t="s">
        <v>37</v>
      </c>
      <c r="CK57" s="91">
        <f t="shared" si="67"/>
        <v>0</v>
      </c>
      <c r="CL57" s="91">
        <f t="shared" si="68"/>
        <v>0</v>
      </c>
      <c r="CM57" s="91">
        <f t="shared" si="69"/>
        <v>0</v>
      </c>
      <c r="CN57" s="92"/>
      <c r="CO57" s="91">
        <f t="shared" si="70"/>
        <v>0</v>
      </c>
      <c r="CP57" s="91">
        <f t="shared" si="71"/>
        <v>9770</v>
      </c>
      <c r="CQ57" s="91">
        <f t="shared" si="72"/>
        <v>9180</v>
      </c>
      <c r="CR57" s="92"/>
      <c r="CS57" s="91">
        <f t="shared" si="73"/>
        <v>5140</v>
      </c>
      <c r="CT57" s="91">
        <f t="shared" si="74"/>
        <v>11600</v>
      </c>
      <c r="CU57" s="91">
        <f t="shared" si="75"/>
        <v>10700</v>
      </c>
    </row>
    <row r="58" spans="3:99" ht="21.95" customHeight="1" x14ac:dyDescent="0.15">
      <c r="S58" s="36" t="s">
        <v>38</v>
      </c>
      <c r="T58" s="41">
        <v>38.35</v>
      </c>
      <c r="U58" s="32">
        <v>47500</v>
      </c>
      <c r="V58" s="51">
        <f>(U58/U$62)*100</f>
        <v>3.7662543609261023</v>
      </c>
      <c r="W58" s="6">
        <v>38.229999999999997</v>
      </c>
      <c r="X58" s="32">
        <v>51600</v>
      </c>
      <c r="Y58" s="51">
        <f>(X58/X$62)*100</f>
        <v>4.6755223718308843</v>
      </c>
      <c r="Z58" s="6">
        <v>38.340000000000003</v>
      </c>
      <c r="AA58" s="32">
        <v>34100</v>
      </c>
      <c r="AB58" s="51">
        <f>(AA58/AA$62)*100</f>
        <v>3.2430787373867065</v>
      </c>
      <c r="AC58" s="41">
        <v>38.11</v>
      </c>
      <c r="AD58" s="32">
        <v>92200</v>
      </c>
      <c r="AE58" s="51">
        <f>(AD58/AD$62)*100</f>
        <v>5.0717582278550646</v>
      </c>
      <c r="AF58" s="6">
        <v>38.18</v>
      </c>
      <c r="AG58" s="32">
        <v>75300</v>
      </c>
      <c r="AH58" s="51">
        <f>(AG58/AG$62)*100</f>
        <v>6.7347595878649109</v>
      </c>
      <c r="AI58" s="6">
        <v>38.090000000000003</v>
      </c>
      <c r="AJ58" s="32">
        <v>67100</v>
      </c>
      <c r="AK58" s="51">
        <f>(AJ58/AJ$62)*100</f>
        <v>4.6998339999019407</v>
      </c>
      <c r="AL58" s="46">
        <v>38.39</v>
      </c>
      <c r="AM58" s="32">
        <v>15600</v>
      </c>
      <c r="AN58" s="51">
        <f>(AM58/AM$62)*100</f>
        <v>2.0761245674740483</v>
      </c>
      <c r="AO58" s="6">
        <v>38.33</v>
      </c>
      <c r="AP58" s="32">
        <v>50800</v>
      </c>
      <c r="AQ58" s="51">
        <f>(AP58/AP$62)*100</f>
        <v>3.3185262607786781</v>
      </c>
      <c r="AR58" s="6">
        <v>38.700000000000003</v>
      </c>
      <c r="AS58" s="32">
        <v>54500</v>
      </c>
      <c r="AT58" s="51">
        <f>(AS58/AS$62)*100</f>
        <v>4.692248749451136</v>
      </c>
      <c r="AV58" s="36" t="s">
        <v>38</v>
      </c>
      <c r="AW58" s="80">
        <f t="shared" si="57"/>
        <v>3.7662543609261023</v>
      </c>
      <c r="AX58" s="80">
        <f t="shared" si="58"/>
        <v>4.6755223718308843</v>
      </c>
      <c r="AY58" s="80">
        <f t="shared" si="59"/>
        <v>3.2430787373867065</v>
      </c>
      <c r="AZ58" s="80"/>
      <c r="BA58" s="80">
        <f t="shared" si="60"/>
        <v>5.0717582278550646</v>
      </c>
      <c r="BB58" s="80">
        <f t="shared" si="61"/>
        <v>6.7347595878649109</v>
      </c>
      <c r="BC58" s="80">
        <f t="shared" si="62"/>
        <v>4.6998339999019407</v>
      </c>
      <c r="BD58" s="80"/>
      <c r="BE58" s="80">
        <f t="shared" si="63"/>
        <v>2.0761245674740483</v>
      </c>
      <c r="BF58" s="80">
        <f t="shared" si="64"/>
        <v>3.3185262607786781</v>
      </c>
      <c r="BG58" s="80">
        <f t="shared" si="65"/>
        <v>4.692248749451136</v>
      </c>
      <c r="BP58" s="36" t="s">
        <v>37</v>
      </c>
      <c r="BQ58" s="80">
        <f t="shared" si="78"/>
        <v>0</v>
      </c>
      <c r="BR58" s="80">
        <f t="shared" si="78"/>
        <v>0</v>
      </c>
      <c r="BS58" s="80">
        <f t="shared" si="78"/>
        <v>0</v>
      </c>
      <c r="BT58" s="80">
        <f t="shared" si="78"/>
        <v>0</v>
      </c>
      <c r="BU58" s="80">
        <f t="shared" si="78"/>
        <v>0</v>
      </c>
      <c r="BV58" s="80">
        <f t="shared" si="78"/>
        <v>0.87381940469376074</v>
      </c>
      <c r="BW58" s="80">
        <f t="shared" si="78"/>
        <v>0.64298772159612239</v>
      </c>
      <c r="BX58" s="80">
        <f t="shared" si="78"/>
        <v>0</v>
      </c>
      <c r="BY58" s="80">
        <f t="shared" si="78"/>
        <v>0.6840564280010647</v>
      </c>
      <c r="BZ58" s="80">
        <f t="shared" si="78"/>
        <v>0.75777371309119412</v>
      </c>
      <c r="CA58" s="80">
        <f t="shared" si="78"/>
        <v>0.9212304884243514</v>
      </c>
      <c r="CJ58" s="36" t="s">
        <v>38</v>
      </c>
      <c r="CK58" s="91">
        <f t="shared" si="67"/>
        <v>47500</v>
      </c>
      <c r="CL58" s="91">
        <f t="shared" si="68"/>
        <v>51600</v>
      </c>
      <c r="CM58" s="91">
        <f t="shared" si="69"/>
        <v>34100</v>
      </c>
      <c r="CN58" s="92"/>
      <c r="CO58" s="91">
        <f t="shared" si="70"/>
        <v>92200</v>
      </c>
      <c r="CP58" s="91">
        <f t="shared" si="71"/>
        <v>75300</v>
      </c>
      <c r="CQ58" s="91">
        <f t="shared" si="72"/>
        <v>67100</v>
      </c>
      <c r="CR58" s="92"/>
      <c r="CS58" s="91">
        <f t="shared" si="73"/>
        <v>15600</v>
      </c>
      <c r="CT58" s="91">
        <f t="shared" si="74"/>
        <v>50800</v>
      </c>
      <c r="CU58" s="91">
        <f t="shared" si="75"/>
        <v>54500</v>
      </c>
    </row>
    <row r="59" spans="3:99" ht="21.95" customHeight="1" x14ac:dyDescent="0.15">
      <c r="S59" s="36" t="s">
        <v>39</v>
      </c>
      <c r="T59" s="41">
        <v>38.26</v>
      </c>
      <c r="U59" s="32">
        <v>4000</v>
      </c>
      <c r="V59" s="51">
        <f>(U59/U$62)*100</f>
        <v>0.3171582619727244</v>
      </c>
      <c r="W59" s="6">
        <v>38.049999999999997</v>
      </c>
      <c r="X59" s="32">
        <v>7620</v>
      </c>
      <c r="Y59" s="51">
        <f>(X59/X$62)*100</f>
        <v>0.69045504793316537</v>
      </c>
      <c r="Z59" s="6">
        <v>38.28</v>
      </c>
      <c r="AA59" s="32">
        <v>3720</v>
      </c>
      <c r="AB59" s="51">
        <f>(AA59/AA$62)*100</f>
        <v>0.35379040771491338</v>
      </c>
      <c r="AC59" s="41">
        <v>38.06</v>
      </c>
      <c r="AD59" s="32">
        <v>23900</v>
      </c>
      <c r="AE59" s="51">
        <f>(AD59/AD$62)*100</f>
        <v>1.3146965471337966</v>
      </c>
      <c r="AF59" s="6">
        <v>38.06</v>
      </c>
      <c r="AG59" s="32">
        <v>57800</v>
      </c>
      <c r="AH59" s="51">
        <f>(AG59/AG$62)*100</f>
        <v>5.1695764167143672</v>
      </c>
      <c r="AI59" s="6">
        <v>37.99</v>
      </c>
      <c r="AJ59" s="32">
        <v>29100</v>
      </c>
      <c r="AK59" s="51">
        <f>(AJ59/AJ$62)*100</f>
        <v>2.0382290521184272</v>
      </c>
      <c r="AL59" s="46">
        <v>38.33</v>
      </c>
      <c r="AM59" s="32">
        <v>16000</v>
      </c>
      <c r="AN59" s="51">
        <f>(AM59/AM$62)*100</f>
        <v>2.1293585307426137</v>
      </c>
      <c r="AO59" s="6">
        <v>38.21</v>
      </c>
      <c r="AP59" s="32">
        <v>38200</v>
      </c>
      <c r="AQ59" s="51">
        <f>(AP59/AP$62)*100</f>
        <v>2.4954272275934155</v>
      </c>
      <c r="AR59" s="6">
        <v>38.729999999999997</v>
      </c>
      <c r="AS59" s="32">
        <v>55600</v>
      </c>
      <c r="AT59" s="51">
        <f>(AS59/AS$62)*100</f>
        <v>4.786954687513453</v>
      </c>
      <c r="AV59" s="36" t="s">
        <v>39</v>
      </c>
      <c r="AW59" s="80">
        <f t="shared" si="57"/>
        <v>0.3171582619727244</v>
      </c>
      <c r="AX59" s="80">
        <f t="shared" si="58"/>
        <v>0.69045504793316537</v>
      </c>
      <c r="AY59" s="80">
        <f t="shared" si="59"/>
        <v>0.35379040771491338</v>
      </c>
      <c r="AZ59" s="80"/>
      <c r="BA59" s="80">
        <f t="shared" si="60"/>
        <v>1.3146965471337966</v>
      </c>
      <c r="BB59" s="80">
        <f t="shared" si="61"/>
        <v>5.1695764167143672</v>
      </c>
      <c r="BC59" s="80">
        <f t="shared" si="62"/>
        <v>2.0382290521184272</v>
      </c>
      <c r="BD59" s="80"/>
      <c r="BE59" s="80">
        <f t="shared" si="63"/>
        <v>2.1293585307426137</v>
      </c>
      <c r="BF59" s="80">
        <f t="shared" si="64"/>
        <v>2.4954272275934155</v>
      </c>
      <c r="BG59" s="80">
        <f t="shared" si="65"/>
        <v>4.786954687513453</v>
      </c>
      <c r="BP59" s="36" t="s">
        <v>39</v>
      </c>
      <c r="BQ59" s="80">
        <f t="shared" ref="BQ59:CA61" si="79">AW59</f>
        <v>0.3171582619727244</v>
      </c>
      <c r="BR59" s="80">
        <f t="shared" si="79"/>
        <v>0.69045504793316537</v>
      </c>
      <c r="BS59" s="80">
        <f t="shared" si="79"/>
        <v>0.35379040771491338</v>
      </c>
      <c r="BT59" s="80">
        <f t="shared" si="79"/>
        <v>0</v>
      </c>
      <c r="BU59" s="80">
        <f t="shared" si="79"/>
        <v>1.3146965471337966</v>
      </c>
      <c r="BV59" s="80">
        <f t="shared" si="79"/>
        <v>5.1695764167143672</v>
      </c>
      <c r="BW59" s="80">
        <f t="shared" si="79"/>
        <v>2.0382290521184272</v>
      </c>
      <c r="BX59" s="80">
        <f t="shared" si="79"/>
        <v>0</v>
      </c>
      <c r="BY59" s="80">
        <f t="shared" si="79"/>
        <v>2.1293585307426137</v>
      </c>
      <c r="BZ59" s="80">
        <f t="shared" si="79"/>
        <v>2.4954272275934155</v>
      </c>
      <c r="CA59" s="80">
        <f t="shared" si="79"/>
        <v>4.786954687513453</v>
      </c>
      <c r="CJ59" s="36" t="s">
        <v>39</v>
      </c>
      <c r="CK59" s="91">
        <f t="shared" si="67"/>
        <v>4000</v>
      </c>
      <c r="CL59" s="91">
        <f t="shared" si="68"/>
        <v>7620</v>
      </c>
      <c r="CM59" s="91">
        <f t="shared" si="69"/>
        <v>3720</v>
      </c>
      <c r="CN59" s="92"/>
      <c r="CO59" s="91">
        <f t="shared" si="70"/>
        <v>23900</v>
      </c>
      <c r="CP59" s="91">
        <f t="shared" si="71"/>
        <v>57800</v>
      </c>
      <c r="CQ59" s="91">
        <f t="shared" si="72"/>
        <v>29100</v>
      </c>
      <c r="CR59" s="92"/>
      <c r="CS59" s="91">
        <f t="shared" si="73"/>
        <v>16000</v>
      </c>
      <c r="CT59" s="91">
        <f t="shared" si="74"/>
        <v>38200</v>
      </c>
      <c r="CU59" s="91">
        <f t="shared" si="75"/>
        <v>55600</v>
      </c>
    </row>
    <row r="60" spans="3:99" ht="21.95" customHeight="1" x14ac:dyDescent="0.15">
      <c r="S60" s="36" t="s">
        <v>40</v>
      </c>
      <c r="T60" s="41"/>
      <c r="U60" s="32">
        <v>0</v>
      </c>
      <c r="V60" s="51">
        <f t="shared" si="48"/>
        <v>0</v>
      </c>
      <c r="W60" s="6"/>
      <c r="X60" s="32">
        <v>0</v>
      </c>
      <c r="Y60" s="51">
        <f t="shared" si="49"/>
        <v>0</v>
      </c>
      <c r="Z60" s="6"/>
      <c r="AA60" s="32">
        <v>0</v>
      </c>
      <c r="AB60" s="51">
        <f t="shared" si="50"/>
        <v>0</v>
      </c>
      <c r="AC60" s="41">
        <v>38.229999999999997</v>
      </c>
      <c r="AD60" s="32">
        <v>6310</v>
      </c>
      <c r="AE60" s="51">
        <f t="shared" si="51"/>
        <v>0.34710189173281408</v>
      </c>
      <c r="AF60" s="6">
        <v>38.03</v>
      </c>
      <c r="AG60" s="32">
        <v>15800</v>
      </c>
      <c r="AH60" s="51">
        <f t="shared" si="52"/>
        <v>1.4131368059530625</v>
      </c>
      <c r="AI60" s="6">
        <v>37.94</v>
      </c>
      <c r="AJ60" s="32">
        <v>10800</v>
      </c>
      <c r="AK60" s="51">
        <f t="shared" si="53"/>
        <v>0.75645614305426168</v>
      </c>
      <c r="AL60" s="46">
        <v>38.299999999999997</v>
      </c>
      <c r="AM60" s="32">
        <v>6820</v>
      </c>
      <c r="AN60" s="51">
        <f t="shared" si="54"/>
        <v>0.90763907372903918</v>
      </c>
      <c r="AO60" s="6">
        <v>38.18</v>
      </c>
      <c r="AP60" s="32">
        <v>13100</v>
      </c>
      <c r="AQ60" s="51">
        <f t="shared" si="55"/>
        <v>0.85576169323229678</v>
      </c>
      <c r="AR60" s="6">
        <v>38.549999999999997</v>
      </c>
      <c r="AS60" s="32">
        <v>16100</v>
      </c>
      <c r="AT60" s="51">
        <f t="shared" si="56"/>
        <v>1.3861505480029961</v>
      </c>
      <c r="AV60" s="36" t="s">
        <v>40</v>
      </c>
      <c r="AW60" s="73">
        <f t="shared" si="57"/>
        <v>0</v>
      </c>
      <c r="AX60" s="73">
        <f t="shared" si="58"/>
        <v>0</v>
      </c>
      <c r="AY60" s="73">
        <f t="shared" si="59"/>
        <v>0</v>
      </c>
      <c r="AZ60" s="73"/>
      <c r="BA60" s="80">
        <f t="shared" si="60"/>
        <v>0.34710189173281408</v>
      </c>
      <c r="BB60" s="80">
        <f t="shared" si="61"/>
        <v>1.4131368059530625</v>
      </c>
      <c r="BC60" s="80">
        <f t="shared" si="62"/>
        <v>0.75645614305426168</v>
      </c>
      <c r="BD60" s="80"/>
      <c r="BE60" s="80">
        <f t="shared" si="63"/>
        <v>0.90763907372903918</v>
      </c>
      <c r="BF60" s="80">
        <f t="shared" si="64"/>
        <v>0.85576169323229678</v>
      </c>
      <c r="BG60" s="80">
        <f t="shared" si="65"/>
        <v>1.3861505480029961</v>
      </c>
      <c r="BP60" s="36" t="s">
        <v>40</v>
      </c>
      <c r="BQ60" s="80">
        <f t="shared" si="79"/>
        <v>0</v>
      </c>
      <c r="BR60" s="80">
        <f t="shared" si="79"/>
        <v>0</v>
      </c>
      <c r="BS60" s="80">
        <f t="shared" si="79"/>
        <v>0</v>
      </c>
      <c r="BT60" s="80">
        <f t="shared" si="79"/>
        <v>0</v>
      </c>
      <c r="BU60" s="80">
        <f t="shared" si="79"/>
        <v>0.34710189173281408</v>
      </c>
      <c r="BV60" s="80">
        <f t="shared" si="79"/>
        <v>1.4131368059530625</v>
      </c>
      <c r="BW60" s="80">
        <f t="shared" si="79"/>
        <v>0.75645614305426168</v>
      </c>
      <c r="BX60" s="80">
        <f t="shared" si="79"/>
        <v>0</v>
      </c>
      <c r="BY60" s="80">
        <f t="shared" si="79"/>
        <v>0.90763907372903918</v>
      </c>
      <c r="BZ60" s="80">
        <f t="shared" si="79"/>
        <v>0.85576169323229678</v>
      </c>
      <c r="CA60" s="80">
        <f t="shared" si="79"/>
        <v>1.3861505480029961</v>
      </c>
      <c r="CJ60" s="36" t="s">
        <v>40</v>
      </c>
      <c r="CK60" s="91">
        <f t="shared" si="67"/>
        <v>0</v>
      </c>
      <c r="CL60" s="91">
        <f t="shared" si="68"/>
        <v>0</v>
      </c>
      <c r="CM60" s="91">
        <f t="shared" si="69"/>
        <v>0</v>
      </c>
      <c r="CN60" s="93"/>
      <c r="CO60" s="91">
        <f t="shared" si="70"/>
        <v>6310</v>
      </c>
      <c r="CP60" s="91">
        <f t="shared" si="71"/>
        <v>15800</v>
      </c>
      <c r="CQ60" s="91">
        <f t="shared" si="72"/>
        <v>10800</v>
      </c>
      <c r="CR60" s="92"/>
      <c r="CS60" s="91">
        <f t="shared" si="73"/>
        <v>6820</v>
      </c>
      <c r="CT60" s="91">
        <f t="shared" si="74"/>
        <v>13100</v>
      </c>
      <c r="CU60" s="91">
        <f t="shared" si="75"/>
        <v>16100</v>
      </c>
    </row>
    <row r="61" spans="3:99" ht="21.95" customHeight="1" thickBot="1" x14ac:dyDescent="0.2">
      <c r="S61" s="37" t="s">
        <v>41</v>
      </c>
      <c r="T61" s="42"/>
      <c r="U61" s="33">
        <v>0</v>
      </c>
      <c r="V61" s="52">
        <f t="shared" si="48"/>
        <v>0</v>
      </c>
      <c r="W61" s="29"/>
      <c r="X61" s="33">
        <v>0</v>
      </c>
      <c r="Y61" s="52">
        <f t="shared" si="49"/>
        <v>0</v>
      </c>
      <c r="Z61" s="29"/>
      <c r="AA61" s="33">
        <v>0</v>
      </c>
      <c r="AB61" s="52">
        <f t="shared" si="50"/>
        <v>0</v>
      </c>
      <c r="AC61" s="42"/>
      <c r="AD61" s="33">
        <v>0</v>
      </c>
      <c r="AE61" s="52">
        <f t="shared" si="51"/>
        <v>0</v>
      </c>
      <c r="AF61" s="29">
        <v>38.03</v>
      </c>
      <c r="AG61" s="33">
        <v>3110</v>
      </c>
      <c r="AH61" s="52">
        <f t="shared" si="52"/>
        <v>0.2781554092730395</v>
      </c>
      <c r="AI61" s="29">
        <v>37.99</v>
      </c>
      <c r="AJ61" s="33">
        <v>3030</v>
      </c>
      <c r="AK61" s="52">
        <f t="shared" si="53"/>
        <v>0.21222797346800121</v>
      </c>
      <c r="AL61" s="47">
        <v>38.24</v>
      </c>
      <c r="AM61" s="33">
        <v>2240</v>
      </c>
      <c r="AN61" s="52">
        <f t="shared" si="54"/>
        <v>0.2981101943039659</v>
      </c>
      <c r="AO61" s="29"/>
      <c r="AP61" s="33">
        <v>0</v>
      </c>
      <c r="AQ61" s="52">
        <f t="shared" si="55"/>
        <v>0</v>
      </c>
      <c r="AR61" s="29">
        <v>38.61</v>
      </c>
      <c r="AS61" s="33">
        <v>4290</v>
      </c>
      <c r="AT61" s="52">
        <f t="shared" si="56"/>
        <v>0.3693531584430344</v>
      </c>
      <c r="AV61" s="77" t="s">
        <v>41</v>
      </c>
      <c r="AW61" s="78">
        <f t="shared" si="57"/>
        <v>0</v>
      </c>
      <c r="AX61" s="78">
        <f t="shared" si="58"/>
        <v>0</v>
      </c>
      <c r="AY61" s="78">
        <f t="shared" si="59"/>
        <v>0</v>
      </c>
      <c r="AZ61" s="78"/>
      <c r="BA61" s="81">
        <f t="shared" si="60"/>
        <v>0</v>
      </c>
      <c r="BB61" s="81">
        <f t="shared" si="61"/>
        <v>0.2781554092730395</v>
      </c>
      <c r="BC61" s="81">
        <f t="shared" si="62"/>
        <v>0.21222797346800121</v>
      </c>
      <c r="BD61" s="81"/>
      <c r="BE61" s="81">
        <f t="shared" si="63"/>
        <v>0.2981101943039659</v>
      </c>
      <c r="BF61" s="81">
        <f>AQ61</f>
        <v>0</v>
      </c>
      <c r="BG61" s="81">
        <f>AT61</f>
        <v>0.3693531584430344</v>
      </c>
      <c r="BP61" s="77" t="s">
        <v>41</v>
      </c>
      <c r="BQ61" s="81">
        <f t="shared" si="79"/>
        <v>0</v>
      </c>
      <c r="BR61" s="81">
        <f t="shared" si="79"/>
        <v>0</v>
      </c>
      <c r="BS61" s="81">
        <f t="shared" si="79"/>
        <v>0</v>
      </c>
      <c r="BT61" s="81">
        <f t="shared" si="79"/>
        <v>0</v>
      </c>
      <c r="BU61" s="81">
        <f t="shared" si="79"/>
        <v>0</v>
      </c>
      <c r="BV61" s="81">
        <f t="shared" si="79"/>
        <v>0.2781554092730395</v>
      </c>
      <c r="BW61" s="81">
        <f t="shared" si="79"/>
        <v>0.21222797346800121</v>
      </c>
      <c r="BX61" s="81">
        <f t="shared" si="79"/>
        <v>0</v>
      </c>
      <c r="BY61" s="81">
        <f t="shared" si="79"/>
        <v>0.2981101943039659</v>
      </c>
      <c r="BZ61" s="81">
        <f t="shared" si="79"/>
        <v>0</v>
      </c>
      <c r="CA61" s="81">
        <f t="shared" si="79"/>
        <v>0.3693531584430344</v>
      </c>
      <c r="CJ61" s="90" t="s">
        <v>41</v>
      </c>
      <c r="CK61" s="94">
        <f t="shared" si="67"/>
        <v>0</v>
      </c>
      <c r="CL61" s="94">
        <f t="shared" si="68"/>
        <v>0</v>
      </c>
      <c r="CM61" s="94">
        <f t="shared" si="69"/>
        <v>0</v>
      </c>
      <c r="CN61" s="95"/>
      <c r="CO61" s="94">
        <f t="shared" si="70"/>
        <v>0</v>
      </c>
      <c r="CP61" s="94">
        <f t="shared" si="71"/>
        <v>3110</v>
      </c>
      <c r="CQ61" s="94">
        <f t="shared" si="72"/>
        <v>3030</v>
      </c>
      <c r="CR61" s="94"/>
      <c r="CS61" s="94">
        <f t="shared" si="73"/>
        <v>2240</v>
      </c>
      <c r="CT61" s="94">
        <f t="shared" si="74"/>
        <v>0</v>
      </c>
      <c r="CU61" s="94">
        <f t="shared" si="75"/>
        <v>4290</v>
      </c>
    </row>
    <row r="62" spans="3:99" ht="21.95" customHeight="1" thickTop="1" x14ac:dyDescent="0.15">
      <c r="S62" s="38" t="s">
        <v>65</v>
      </c>
      <c r="T62" s="43"/>
      <c r="U62" s="31">
        <f>SUM(U53:U61)</f>
        <v>1261200</v>
      </c>
      <c r="V62" s="82">
        <f>SUM(V53:V61)</f>
        <v>99.999999999999986</v>
      </c>
      <c r="W62" s="30"/>
      <c r="X62" s="31">
        <f>SUM(X53:X61)</f>
        <v>1103620</v>
      </c>
      <c r="Y62" s="82">
        <f>SUM(Y53:Y61)</f>
        <v>100.00000000000001</v>
      </c>
      <c r="Z62" s="30"/>
      <c r="AA62" s="31">
        <f>SUM(AA53:AA61)</f>
        <v>1051470</v>
      </c>
      <c r="AB62" s="82">
        <f>SUM(AB53:AB61)</f>
        <v>100</v>
      </c>
      <c r="AC62" s="43"/>
      <c r="AD62" s="31">
        <f>SUM(AD53:AD61)</f>
        <v>1817910</v>
      </c>
      <c r="AE62" s="82">
        <f>SUM(AE53:AE61)</f>
        <v>100.00000000000001</v>
      </c>
      <c r="AF62" s="30"/>
      <c r="AG62" s="31">
        <f>SUM(AG53:AG61)</f>
        <v>1118080</v>
      </c>
      <c r="AH62" s="82">
        <f>SUM(AH53:AH61)</f>
        <v>100</v>
      </c>
      <c r="AI62" s="30"/>
      <c r="AJ62" s="31">
        <f>SUM(AJ53:AJ61)</f>
        <v>1427710</v>
      </c>
      <c r="AK62" s="82">
        <f>SUM(AK53:AK61)</f>
        <v>100.00000000000001</v>
      </c>
      <c r="AL62" s="48"/>
      <c r="AM62" s="31">
        <f>SUM(AM53:AM61)</f>
        <v>751400</v>
      </c>
      <c r="AN62" s="82">
        <f>SUM(AN53:AN61)</f>
        <v>100</v>
      </c>
      <c r="AO62" s="30"/>
      <c r="AP62" s="31">
        <f>SUM(AP53:AP61)</f>
        <v>1530800</v>
      </c>
      <c r="AQ62" s="82">
        <f>SUM(AQ53:AQ61)</f>
        <v>100</v>
      </c>
      <c r="AR62" s="30"/>
      <c r="AS62" s="31">
        <f>SUM(AS53:AS61)</f>
        <v>1161490</v>
      </c>
      <c r="AT62" s="82">
        <f>SUM(AT53:AT61)</f>
        <v>100.00000000000001</v>
      </c>
      <c r="AV62" s="38" t="s">
        <v>65</v>
      </c>
      <c r="AW62" s="76">
        <f>SUM(AW53:AW61)</f>
        <v>99.999999999999986</v>
      </c>
      <c r="AX62" s="76">
        <f t="shared" ref="AX62:AY62" si="80">SUM(AX53:AX61)</f>
        <v>100.00000000000001</v>
      </c>
      <c r="AY62" s="76">
        <f t="shared" si="80"/>
        <v>100</v>
      </c>
      <c r="AZ62" s="76"/>
      <c r="BA62" s="76">
        <f t="shared" ref="BA62:BC62" si="81">SUM(BA53:BA61)</f>
        <v>100.00000000000001</v>
      </c>
      <c r="BB62" s="76">
        <f t="shared" si="81"/>
        <v>100</v>
      </c>
      <c r="BC62" s="76">
        <f t="shared" si="81"/>
        <v>100.00000000000001</v>
      </c>
      <c r="BD62" s="76"/>
      <c r="BE62" s="76">
        <f t="shared" ref="BE62:BG62" si="82">SUM(BE53:BE61)</f>
        <v>100</v>
      </c>
      <c r="BF62" s="76">
        <f t="shared" si="82"/>
        <v>100</v>
      </c>
      <c r="BG62" s="76">
        <f t="shared" si="82"/>
        <v>100.00000000000001</v>
      </c>
      <c r="BP62" s="38" t="s">
        <v>65</v>
      </c>
      <c r="BQ62" s="76">
        <f>SUM(BQ53:BQ61)</f>
        <v>100</v>
      </c>
      <c r="BR62" s="76">
        <f t="shared" ref="BR62:BS62" si="83">SUM(BR53:BR61)</f>
        <v>100.00000000000001</v>
      </c>
      <c r="BS62" s="76">
        <f t="shared" si="83"/>
        <v>100</v>
      </c>
      <c r="BT62" s="76"/>
      <c r="BU62" s="76">
        <f t="shared" ref="BU62:BW62" si="84">SUM(BU53:BU61)</f>
        <v>100.00000000000001</v>
      </c>
      <c r="BV62" s="76">
        <f t="shared" si="84"/>
        <v>100</v>
      </c>
      <c r="BW62" s="76">
        <f t="shared" si="84"/>
        <v>100</v>
      </c>
      <c r="BX62" s="76"/>
      <c r="BY62" s="76">
        <f t="shared" ref="BY62:CA62" si="85">SUM(BY53:BY61)</f>
        <v>100</v>
      </c>
      <c r="BZ62" s="76">
        <f t="shared" si="85"/>
        <v>100</v>
      </c>
      <c r="CA62" s="76">
        <f t="shared" si="85"/>
        <v>100.00000000000001</v>
      </c>
      <c r="CJ62" s="38" t="s">
        <v>65</v>
      </c>
      <c r="CK62" s="96">
        <f>SUM(CK53:CK61)</f>
        <v>1261200</v>
      </c>
      <c r="CL62" s="96">
        <f t="shared" ref="CL62:CM62" si="86">SUM(CL53:CL61)</f>
        <v>1103620</v>
      </c>
      <c r="CM62" s="96">
        <f t="shared" si="86"/>
        <v>1051470</v>
      </c>
      <c r="CN62" s="96"/>
      <c r="CO62" s="96">
        <f t="shared" ref="CO62:CQ62" si="87">SUM(CO53:CO61)</f>
        <v>1817910</v>
      </c>
      <c r="CP62" s="96">
        <f t="shared" si="87"/>
        <v>1118080</v>
      </c>
      <c r="CQ62" s="96">
        <f t="shared" si="87"/>
        <v>1427710</v>
      </c>
      <c r="CR62" s="96"/>
      <c r="CS62" s="96">
        <f t="shared" ref="CS62:CU62" si="88">SUM(CS53:CS61)</f>
        <v>751400</v>
      </c>
      <c r="CT62" s="96">
        <f t="shared" si="88"/>
        <v>1530800</v>
      </c>
      <c r="CU62" s="96">
        <f t="shared" si="88"/>
        <v>1161490</v>
      </c>
    </row>
    <row r="63" spans="3:99" ht="21.95" customHeight="1" x14ac:dyDescent="0.15"/>
    <row r="64" spans="3:99" ht="21.95" customHeight="1" x14ac:dyDescent="0.15"/>
    <row r="65" spans="19:99" ht="21.95" customHeight="1" x14ac:dyDescent="0.15"/>
    <row r="66" spans="19:99" ht="21.75" customHeight="1" x14ac:dyDescent="0.15">
      <c r="S66" s="2" t="s">
        <v>1</v>
      </c>
      <c r="T66" s="189" t="s">
        <v>7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19:99" ht="21.95" customHeight="1" x14ac:dyDescent="0.15">
      <c r="S67" s="2" t="s">
        <v>67</v>
      </c>
      <c r="T67" s="188" t="s">
        <v>71</v>
      </c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</row>
    <row r="68" spans="19:99" ht="21.95" customHeight="1" x14ac:dyDescent="0.15">
      <c r="S68" s="25" t="s">
        <v>59</v>
      </c>
      <c r="T68" s="182" t="s">
        <v>56</v>
      </c>
      <c r="U68" s="172"/>
      <c r="V68" s="172"/>
      <c r="W68" s="172"/>
      <c r="X68" s="172"/>
      <c r="Y68" s="172"/>
      <c r="Z68" s="172"/>
      <c r="AA68" s="172"/>
      <c r="AB68" s="183"/>
      <c r="AC68" s="182" t="s">
        <v>57</v>
      </c>
      <c r="AD68" s="172"/>
      <c r="AE68" s="172"/>
      <c r="AF68" s="172"/>
      <c r="AG68" s="172"/>
      <c r="AH68" s="172"/>
      <c r="AI68" s="172"/>
      <c r="AJ68" s="172"/>
      <c r="AK68" s="174"/>
      <c r="AL68" s="173" t="s">
        <v>58</v>
      </c>
      <c r="AM68" s="172"/>
      <c r="AN68" s="172"/>
      <c r="AO68" s="172"/>
      <c r="AP68" s="172"/>
      <c r="AQ68" s="172"/>
      <c r="AR68" s="172"/>
      <c r="AS68" s="172"/>
      <c r="AT68" s="174"/>
    </row>
    <row r="69" spans="19:99" ht="21.95" customHeight="1" x14ac:dyDescent="0.15">
      <c r="S69" s="26" t="s">
        <v>79</v>
      </c>
      <c r="T69" s="184" t="s">
        <v>55</v>
      </c>
      <c r="U69" s="185"/>
      <c r="V69" s="185"/>
      <c r="W69" s="172">
        <v>2</v>
      </c>
      <c r="X69" s="172"/>
      <c r="Y69" s="172"/>
      <c r="Z69" s="172">
        <v>3</v>
      </c>
      <c r="AA69" s="172"/>
      <c r="AB69" s="183"/>
      <c r="AC69" s="182">
        <v>1</v>
      </c>
      <c r="AD69" s="172"/>
      <c r="AE69" s="172"/>
      <c r="AF69" s="172">
        <v>2</v>
      </c>
      <c r="AG69" s="172"/>
      <c r="AH69" s="172"/>
      <c r="AI69" s="172">
        <v>3</v>
      </c>
      <c r="AJ69" s="172"/>
      <c r="AK69" s="174"/>
      <c r="AL69" s="173">
        <v>1</v>
      </c>
      <c r="AM69" s="172"/>
      <c r="AN69" s="172"/>
      <c r="AO69" s="172">
        <v>2</v>
      </c>
      <c r="AP69" s="172"/>
      <c r="AQ69" s="172"/>
      <c r="AR69" s="172">
        <v>3</v>
      </c>
      <c r="AS69" s="172"/>
      <c r="AT69" s="174"/>
      <c r="AV69" s="189" t="s">
        <v>7</v>
      </c>
      <c r="AW69" s="189"/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P69" s="189" t="s">
        <v>7</v>
      </c>
      <c r="BQ69" s="189"/>
      <c r="BR69" s="189"/>
      <c r="BS69" s="189"/>
      <c r="BT69" s="189"/>
      <c r="BU69" s="189"/>
      <c r="BV69" s="189"/>
      <c r="BW69" s="189"/>
      <c r="BX69" s="189"/>
      <c r="BY69" s="189"/>
      <c r="BZ69" s="189"/>
      <c r="CA69" s="189"/>
      <c r="CJ69" s="189" t="s">
        <v>7</v>
      </c>
      <c r="CK69" s="189"/>
      <c r="CL69" s="189"/>
      <c r="CM69" s="189"/>
      <c r="CN69" s="189"/>
      <c r="CO69" s="189"/>
      <c r="CP69" s="189"/>
      <c r="CQ69" s="189"/>
      <c r="CR69" s="189"/>
      <c r="CS69" s="189"/>
      <c r="CT69" s="189"/>
      <c r="CU69" s="189"/>
    </row>
    <row r="70" spans="19:99" ht="21.95" customHeight="1" x14ac:dyDescent="0.15">
      <c r="S70" s="25" t="s">
        <v>60</v>
      </c>
      <c r="T70" s="179">
        <v>23111102</v>
      </c>
      <c r="U70" s="180"/>
      <c r="V70" s="180"/>
      <c r="W70" s="180">
        <v>23111103</v>
      </c>
      <c r="X70" s="180"/>
      <c r="Y70" s="180"/>
      <c r="Z70" s="180">
        <v>23111104</v>
      </c>
      <c r="AA70" s="180"/>
      <c r="AB70" s="181"/>
      <c r="AC70" s="179">
        <v>23111105</v>
      </c>
      <c r="AD70" s="180"/>
      <c r="AE70" s="180"/>
      <c r="AF70" s="180">
        <v>23111106</v>
      </c>
      <c r="AG70" s="180"/>
      <c r="AH70" s="180"/>
      <c r="AI70" s="180">
        <v>23111107</v>
      </c>
      <c r="AJ70" s="180"/>
      <c r="AK70" s="186"/>
      <c r="AL70" s="187">
        <v>23111108</v>
      </c>
      <c r="AM70" s="180"/>
      <c r="AN70" s="180"/>
      <c r="AO70" s="180">
        <v>23111109</v>
      </c>
      <c r="AP70" s="180"/>
      <c r="AQ70" s="180"/>
      <c r="AR70" s="180">
        <v>23111110</v>
      </c>
      <c r="AS70" s="180"/>
      <c r="AT70" s="186"/>
      <c r="AV70" s="188" t="s">
        <v>71</v>
      </c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P70" s="188" t="s">
        <v>71</v>
      </c>
      <c r="BQ70" s="188"/>
      <c r="BR70" s="188"/>
      <c r="BS70" s="188"/>
      <c r="BT70" s="188"/>
      <c r="BU70" s="188"/>
      <c r="BV70" s="188"/>
      <c r="BW70" s="188"/>
      <c r="BX70" s="188"/>
      <c r="BY70" s="188"/>
      <c r="BZ70" s="188"/>
      <c r="CA70" s="188"/>
      <c r="CJ70" s="188" t="s">
        <v>71</v>
      </c>
      <c r="CK70" s="188"/>
      <c r="CL70" s="188"/>
      <c r="CM70" s="188"/>
      <c r="CN70" s="188"/>
      <c r="CO70" s="188"/>
      <c r="CP70" s="188"/>
      <c r="CQ70" s="188"/>
      <c r="CR70" s="188"/>
      <c r="CS70" s="188"/>
      <c r="CT70" s="188"/>
      <c r="CU70" s="188"/>
    </row>
    <row r="71" spans="19:99" ht="21.95" customHeight="1" thickBot="1" x14ac:dyDescent="0.2">
      <c r="S71" s="34" t="s">
        <v>64</v>
      </c>
      <c r="T71" s="39" t="s">
        <v>61</v>
      </c>
      <c r="U71" s="28" t="s">
        <v>62</v>
      </c>
      <c r="V71" s="49" t="s">
        <v>63</v>
      </c>
      <c r="W71" s="28" t="s">
        <v>61</v>
      </c>
      <c r="X71" s="28" t="s">
        <v>62</v>
      </c>
      <c r="Y71" s="49" t="s">
        <v>63</v>
      </c>
      <c r="Z71" s="28" t="s">
        <v>61</v>
      </c>
      <c r="AA71" s="28" t="s">
        <v>62</v>
      </c>
      <c r="AB71" s="54" t="s">
        <v>63</v>
      </c>
      <c r="AC71" s="39" t="s">
        <v>61</v>
      </c>
      <c r="AD71" s="28" t="s">
        <v>62</v>
      </c>
      <c r="AE71" s="49" t="s">
        <v>63</v>
      </c>
      <c r="AF71" s="28" t="s">
        <v>61</v>
      </c>
      <c r="AG71" s="28" t="s">
        <v>62</v>
      </c>
      <c r="AH71" s="49" t="s">
        <v>63</v>
      </c>
      <c r="AI71" s="28" t="s">
        <v>61</v>
      </c>
      <c r="AJ71" s="28" t="s">
        <v>62</v>
      </c>
      <c r="AK71" s="60" t="s">
        <v>63</v>
      </c>
      <c r="AL71" s="44" t="s">
        <v>61</v>
      </c>
      <c r="AM71" s="28" t="s">
        <v>62</v>
      </c>
      <c r="AN71" s="49" t="s">
        <v>63</v>
      </c>
      <c r="AO71" s="28" t="s">
        <v>61</v>
      </c>
      <c r="AP71" s="28" t="s">
        <v>62</v>
      </c>
      <c r="AQ71" s="49" t="s">
        <v>63</v>
      </c>
      <c r="AR71" s="28" t="s">
        <v>61</v>
      </c>
      <c r="AS71" s="28" t="s">
        <v>62</v>
      </c>
      <c r="AT71" s="60" t="s">
        <v>63</v>
      </c>
      <c r="AV71" s="74" t="s">
        <v>63</v>
      </c>
      <c r="AW71" s="75" t="s">
        <v>46</v>
      </c>
      <c r="AX71" s="75" t="s">
        <v>47</v>
      </c>
      <c r="AY71" s="75" t="s">
        <v>48</v>
      </c>
      <c r="AZ71" s="75"/>
      <c r="BA71" s="75" t="s">
        <v>49</v>
      </c>
      <c r="BB71" s="75" t="s">
        <v>50</v>
      </c>
      <c r="BC71" s="75" t="s">
        <v>51</v>
      </c>
      <c r="BD71" s="75"/>
      <c r="BE71" s="75" t="s">
        <v>52</v>
      </c>
      <c r="BF71" s="75" t="s">
        <v>53</v>
      </c>
      <c r="BG71" s="75" t="s">
        <v>54</v>
      </c>
      <c r="BP71" s="74" t="s">
        <v>63</v>
      </c>
      <c r="BQ71" s="75" t="s">
        <v>46</v>
      </c>
      <c r="BR71" s="75" t="s">
        <v>47</v>
      </c>
      <c r="BS71" s="75" t="s">
        <v>48</v>
      </c>
      <c r="BT71" s="75"/>
      <c r="BU71" s="75" t="s">
        <v>49</v>
      </c>
      <c r="BV71" s="75" t="s">
        <v>50</v>
      </c>
      <c r="BW71" s="75" t="s">
        <v>51</v>
      </c>
      <c r="BX71" s="75"/>
      <c r="BY71" s="75" t="s">
        <v>52</v>
      </c>
      <c r="BZ71" s="75" t="s">
        <v>53</v>
      </c>
      <c r="CA71" s="75" t="s">
        <v>54</v>
      </c>
      <c r="CJ71" s="97" t="s">
        <v>78</v>
      </c>
      <c r="CK71" s="28" t="s">
        <v>46</v>
      </c>
      <c r="CL71" s="28" t="s">
        <v>47</v>
      </c>
      <c r="CM71" s="28" t="s">
        <v>48</v>
      </c>
      <c r="CN71" s="28"/>
      <c r="CO71" s="28" t="s">
        <v>49</v>
      </c>
      <c r="CP71" s="28" t="s">
        <v>50</v>
      </c>
      <c r="CQ71" s="28" t="s">
        <v>51</v>
      </c>
      <c r="CR71" s="28"/>
      <c r="CS71" s="28" t="s">
        <v>52</v>
      </c>
      <c r="CT71" s="28" t="s">
        <v>53</v>
      </c>
      <c r="CU71" s="28" t="s">
        <v>54</v>
      </c>
    </row>
    <row r="72" spans="19:99" ht="21.95" customHeight="1" thickTop="1" x14ac:dyDescent="0.15">
      <c r="S72" s="35" t="s">
        <v>33</v>
      </c>
      <c r="T72" s="40">
        <v>38.76</v>
      </c>
      <c r="U72" s="31">
        <v>5080000</v>
      </c>
      <c r="V72" s="82">
        <f>(U72/U$81)*100</f>
        <v>71.249146202406479</v>
      </c>
      <c r="W72" s="27">
        <v>38.58</v>
      </c>
      <c r="X72" s="31">
        <v>5370000</v>
      </c>
      <c r="Y72" s="82">
        <f>(X72/X$81)*100</f>
        <v>72.75446789658298</v>
      </c>
      <c r="Z72" s="27">
        <v>38.69</v>
      </c>
      <c r="AA72" s="31">
        <v>5340000</v>
      </c>
      <c r="AB72" s="82">
        <f>(AA72/AA$81)*100</f>
        <v>74.617584877502793</v>
      </c>
      <c r="AC72" s="40">
        <v>38.47</v>
      </c>
      <c r="AD72" s="31">
        <v>7510000</v>
      </c>
      <c r="AE72" s="82">
        <f>(AD72/AD$81)*100</f>
        <v>68.388801720738741</v>
      </c>
      <c r="AF72" s="27">
        <v>38.590000000000003</v>
      </c>
      <c r="AG72" s="31">
        <v>3980000</v>
      </c>
      <c r="AH72" s="82">
        <f>(AG72/AG$81)*100</f>
        <v>56.514022009229677</v>
      </c>
      <c r="AI72" s="27">
        <v>38.520000000000003</v>
      </c>
      <c r="AJ72" s="31">
        <v>5350000</v>
      </c>
      <c r="AK72" s="82">
        <f>(AJ72/AJ$81)*100</f>
        <v>62.971254505093022</v>
      </c>
      <c r="AL72" s="45">
        <v>38.75</v>
      </c>
      <c r="AM72" s="31">
        <v>3940000</v>
      </c>
      <c r="AN72" s="82">
        <f>(AM72/AM$81)*100</f>
        <v>72.059813302899954</v>
      </c>
      <c r="AO72" s="27">
        <v>38.71</v>
      </c>
      <c r="AP72" s="31">
        <v>6810000</v>
      </c>
      <c r="AQ72" s="82">
        <f>(AP72/AP$81)*100</f>
        <v>63.755448703545589</v>
      </c>
      <c r="AR72" s="27">
        <v>39.15</v>
      </c>
      <c r="AS72" s="31">
        <v>4560000</v>
      </c>
      <c r="AT72" s="82">
        <f>(AS72/AS$81)*100</f>
        <v>58.621620579274172</v>
      </c>
      <c r="AV72" s="35" t="s">
        <v>33</v>
      </c>
      <c r="AW72" s="79">
        <f>V72</f>
        <v>71.249146202406479</v>
      </c>
      <c r="AX72" s="79">
        <f>Y72</f>
        <v>72.75446789658298</v>
      </c>
      <c r="AY72" s="79">
        <f>AB72</f>
        <v>74.617584877502793</v>
      </c>
      <c r="AZ72" s="79"/>
      <c r="BA72" s="79">
        <f>AE72</f>
        <v>68.388801720738741</v>
      </c>
      <c r="BB72" s="79">
        <f>AH72</f>
        <v>56.514022009229677</v>
      </c>
      <c r="BC72" s="79">
        <f>AK72</f>
        <v>62.971254505093022</v>
      </c>
      <c r="BD72" s="79"/>
      <c r="BE72" s="79">
        <f>AN72</f>
        <v>72.059813302899954</v>
      </c>
      <c r="BF72" s="79">
        <f>AQ72</f>
        <v>63.755448703545589</v>
      </c>
      <c r="BG72" s="79">
        <f>AT72</f>
        <v>58.621620579274172</v>
      </c>
      <c r="BP72" s="35" t="s">
        <v>33</v>
      </c>
      <c r="BQ72" s="79">
        <f t="shared" ref="BQ72:CA72" si="89">AW72</f>
        <v>71.249146202406479</v>
      </c>
      <c r="BR72" s="79">
        <f t="shared" si="89"/>
        <v>72.75446789658298</v>
      </c>
      <c r="BS72" s="79">
        <f t="shared" si="89"/>
        <v>74.617584877502793</v>
      </c>
      <c r="BT72" s="79">
        <f t="shared" si="89"/>
        <v>0</v>
      </c>
      <c r="BU72" s="79">
        <f t="shared" si="89"/>
        <v>68.388801720738741</v>
      </c>
      <c r="BV72" s="79">
        <f t="shared" si="89"/>
        <v>56.514022009229677</v>
      </c>
      <c r="BW72" s="79">
        <f t="shared" si="89"/>
        <v>62.971254505093022</v>
      </c>
      <c r="BX72" s="79">
        <f t="shared" si="89"/>
        <v>0</v>
      </c>
      <c r="BY72" s="79">
        <f t="shared" si="89"/>
        <v>72.059813302899954</v>
      </c>
      <c r="BZ72" s="79">
        <f t="shared" si="89"/>
        <v>63.755448703545589</v>
      </c>
      <c r="CA72" s="79">
        <f t="shared" si="89"/>
        <v>58.621620579274172</v>
      </c>
      <c r="CJ72" s="35" t="s">
        <v>33</v>
      </c>
      <c r="CK72" s="91">
        <f>U72</f>
        <v>5080000</v>
      </c>
      <c r="CL72" s="91">
        <f>X72</f>
        <v>5370000</v>
      </c>
      <c r="CM72" s="91">
        <f>AA72</f>
        <v>5340000</v>
      </c>
      <c r="CN72" s="91"/>
      <c r="CO72" s="91">
        <f>AD72</f>
        <v>7510000</v>
      </c>
      <c r="CP72" s="91">
        <f>AG72</f>
        <v>3980000</v>
      </c>
      <c r="CQ72" s="91">
        <f>AJ72</f>
        <v>5350000</v>
      </c>
      <c r="CR72" s="91"/>
      <c r="CS72" s="91">
        <f>AM72</f>
        <v>3940000</v>
      </c>
      <c r="CT72" s="91">
        <f>AP72</f>
        <v>6810000</v>
      </c>
      <c r="CU72" s="91">
        <f>AS72</f>
        <v>4560000</v>
      </c>
    </row>
    <row r="73" spans="19:99" ht="21.95" customHeight="1" x14ac:dyDescent="0.15">
      <c r="S73" s="36" t="s">
        <v>34</v>
      </c>
      <c r="T73" s="41">
        <v>38.61</v>
      </c>
      <c r="U73" s="32">
        <v>53600</v>
      </c>
      <c r="V73" s="51">
        <f t="shared" ref="V73:V79" si="90">(U73/U$81)*100</f>
        <v>0.75176264497027312</v>
      </c>
      <c r="W73" s="6">
        <v>38.409999999999997</v>
      </c>
      <c r="X73" s="32">
        <v>71500</v>
      </c>
      <c r="Y73" s="51">
        <f t="shared" ref="Y73:Y79" si="91">(X73/X$81)*100</f>
        <v>0.96870474015003405</v>
      </c>
      <c r="Z73" s="6">
        <v>38.51</v>
      </c>
      <c r="AA73" s="32">
        <v>40800</v>
      </c>
      <c r="AB73" s="51">
        <f t="shared" ref="AB73:AB79" si="92">(AA73/AA$81)*100</f>
        <v>0.57011188445732475</v>
      </c>
      <c r="AC73" s="41">
        <v>38.53</v>
      </c>
      <c r="AD73" s="32">
        <v>257000</v>
      </c>
      <c r="AE73" s="51">
        <f t="shared" ref="AE73:AE79" si="93">(AD73/AD$81)*100</f>
        <v>2.3403358245312726</v>
      </c>
      <c r="AF73" s="6">
        <v>38.44</v>
      </c>
      <c r="AG73" s="32">
        <v>167000</v>
      </c>
      <c r="AH73" s="51">
        <f t="shared" ref="AH73:AH79" si="94">(AG73/AG$81)*100</f>
        <v>2.3713170039048634</v>
      </c>
      <c r="AI73" s="6">
        <v>38.35</v>
      </c>
      <c r="AJ73" s="32">
        <v>225000</v>
      </c>
      <c r="AK73" s="51">
        <f t="shared" ref="AK73:AK79" si="95">(AJ73/AJ$81)*100</f>
        <v>2.64832378759737</v>
      </c>
      <c r="AL73" s="46">
        <v>38.630000000000003</v>
      </c>
      <c r="AM73" s="32">
        <v>161000</v>
      </c>
      <c r="AN73" s="51">
        <f t="shared" ref="AN73:AN79" si="96">(AM73/AM$81)*100</f>
        <v>2.9445761273520032</v>
      </c>
      <c r="AO73" s="6">
        <v>38.53</v>
      </c>
      <c r="AP73" s="32">
        <v>325000</v>
      </c>
      <c r="AQ73" s="51">
        <f t="shared" ref="AQ73:AQ79" si="97">(AP73/AP$81)*100</f>
        <v>3.0426609146332328</v>
      </c>
      <c r="AR73" s="6">
        <v>39.03</v>
      </c>
      <c r="AS73" s="32">
        <v>259000</v>
      </c>
      <c r="AT73" s="51">
        <f t="shared" ref="AT73:AT78" si="98">(AS73/AS$81)*100</f>
        <v>3.329605203954388</v>
      </c>
      <c r="AV73" s="36" t="s">
        <v>34</v>
      </c>
      <c r="AW73" s="80">
        <f t="shared" ref="AW73:AW80" si="99">V73</f>
        <v>0.75176264497027312</v>
      </c>
      <c r="AX73" s="80">
        <f t="shared" ref="AX73:AX80" si="100">Y73</f>
        <v>0.96870474015003405</v>
      </c>
      <c r="AY73" s="80">
        <f t="shared" ref="AY73:AY80" si="101">AB73</f>
        <v>0.57011188445732475</v>
      </c>
      <c r="AZ73" s="80"/>
      <c r="BA73" s="80">
        <f t="shared" ref="BA73:BA80" si="102">AE73</f>
        <v>2.3403358245312726</v>
      </c>
      <c r="BB73" s="80">
        <f t="shared" ref="BB73:BB80" si="103">AH73</f>
        <v>2.3713170039048634</v>
      </c>
      <c r="BC73" s="80">
        <f t="shared" ref="BC73:BC80" si="104">AK73</f>
        <v>2.64832378759737</v>
      </c>
      <c r="BD73" s="80"/>
      <c r="BE73" s="80">
        <f t="shared" ref="BE73:BE80" si="105">AN73</f>
        <v>2.9445761273520032</v>
      </c>
      <c r="BF73" s="80">
        <f t="shared" ref="BF73" si="106">AQ73</f>
        <v>3.0426609146332328</v>
      </c>
      <c r="BG73" s="80">
        <f t="shared" ref="BG73:BG79" si="107">AT73</f>
        <v>3.329605203954388</v>
      </c>
      <c r="BP73" s="36" t="s">
        <v>35</v>
      </c>
      <c r="BQ73" s="80">
        <f t="shared" ref="BQ73:CA73" si="108">AW74</f>
        <v>22.160167519646109</v>
      </c>
      <c r="BR73" s="80">
        <f t="shared" si="108"/>
        <v>20.051510705203501</v>
      </c>
      <c r="BS73" s="80">
        <f t="shared" si="108"/>
        <v>19.981862617009178</v>
      </c>
      <c r="BT73" s="80">
        <f t="shared" si="108"/>
        <v>0</v>
      </c>
      <c r="BU73" s="80">
        <f t="shared" si="108"/>
        <v>19.032303008834084</v>
      </c>
      <c r="BV73" s="80">
        <f t="shared" si="108"/>
        <v>18.743343982960596</v>
      </c>
      <c r="BW73" s="80">
        <f t="shared" si="108"/>
        <v>20.951183741881415</v>
      </c>
      <c r="BX73" s="80">
        <f t="shared" si="108"/>
        <v>0</v>
      </c>
      <c r="BY73" s="80">
        <f t="shared" si="108"/>
        <v>12.857372779679865</v>
      </c>
      <c r="BZ73" s="80">
        <f t="shared" si="108"/>
        <v>20.409233212001379</v>
      </c>
      <c r="CA73" s="80">
        <f t="shared" si="108"/>
        <v>16.58374792703151</v>
      </c>
      <c r="CJ73" s="36" t="s">
        <v>34</v>
      </c>
      <c r="CK73" s="91">
        <f t="shared" ref="CK73:CK80" si="109">U73</f>
        <v>53600</v>
      </c>
      <c r="CL73" s="91">
        <f t="shared" ref="CL73:CL80" si="110">X73</f>
        <v>71500</v>
      </c>
      <c r="CM73" s="91">
        <f t="shared" ref="CM73:CM80" si="111">AA73</f>
        <v>40800</v>
      </c>
      <c r="CN73" s="92"/>
      <c r="CO73" s="91">
        <f t="shared" ref="CO73:CO80" si="112">AD73</f>
        <v>257000</v>
      </c>
      <c r="CP73" s="91">
        <f t="shared" ref="CP73:CP80" si="113">AG73</f>
        <v>167000</v>
      </c>
      <c r="CQ73" s="91">
        <f t="shared" ref="CQ73:CQ80" si="114">AJ73</f>
        <v>225000</v>
      </c>
      <c r="CR73" s="92"/>
      <c r="CS73" s="91">
        <f t="shared" ref="CS73:CS80" si="115">AM73</f>
        <v>161000</v>
      </c>
      <c r="CT73" s="91">
        <f t="shared" ref="CT73:CT80" si="116">AP73</f>
        <v>325000</v>
      </c>
      <c r="CU73" s="91">
        <f t="shared" ref="CU73:CU80" si="117">AS73</f>
        <v>259000</v>
      </c>
    </row>
    <row r="74" spans="19:99" ht="21.95" customHeight="1" x14ac:dyDescent="0.15">
      <c r="S74" s="36" t="s">
        <v>35</v>
      </c>
      <c r="T74" s="41">
        <v>38.53</v>
      </c>
      <c r="U74" s="32">
        <v>1580000</v>
      </c>
      <c r="V74" s="51">
        <f t="shared" si="90"/>
        <v>22.160167519646109</v>
      </c>
      <c r="W74" s="6">
        <v>38.35</v>
      </c>
      <c r="X74" s="32">
        <v>1480000</v>
      </c>
      <c r="Y74" s="51">
        <f t="shared" si="91"/>
        <v>20.051510705203501</v>
      </c>
      <c r="Z74" s="6">
        <v>38.479999999999997</v>
      </c>
      <c r="AA74" s="32">
        <v>1430000</v>
      </c>
      <c r="AB74" s="51">
        <f t="shared" si="92"/>
        <v>19.981862617009178</v>
      </c>
      <c r="AC74" s="41">
        <v>38.29</v>
      </c>
      <c r="AD74" s="32">
        <v>2090000</v>
      </c>
      <c r="AE74" s="51">
        <f t="shared" si="93"/>
        <v>19.032303008834084</v>
      </c>
      <c r="AF74" s="6">
        <v>38.380000000000003</v>
      </c>
      <c r="AG74" s="32">
        <v>1320000</v>
      </c>
      <c r="AH74" s="51">
        <f t="shared" si="94"/>
        <v>18.743343982960596</v>
      </c>
      <c r="AI74" s="6">
        <v>38.29</v>
      </c>
      <c r="AJ74" s="32">
        <v>1780000</v>
      </c>
      <c r="AK74" s="51">
        <f t="shared" si="95"/>
        <v>20.951183741881415</v>
      </c>
      <c r="AL74" s="46">
        <v>38.54</v>
      </c>
      <c r="AM74" s="32">
        <v>703000</v>
      </c>
      <c r="AN74" s="51">
        <f t="shared" si="96"/>
        <v>12.857372779679865</v>
      </c>
      <c r="AO74" s="6">
        <v>38.44</v>
      </c>
      <c r="AP74" s="32">
        <v>2180000</v>
      </c>
      <c r="AQ74" s="51">
        <f t="shared" si="97"/>
        <v>20.409233212001379</v>
      </c>
      <c r="AR74" s="6">
        <v>38.909999999999997</v>
      </c>
      <c r="AS74" s="32">
        <v>1290000</v>
      </c>
      <c r="AT74" s="51">
        <f t="shared" si="98"/>
        <v>16.58374792703151</v>
      </c>
      <c r="AV74" s="36" t="s">
        <v>35</v>
      </c>
      <c r="AW74" s="80">
        <f t="shared" si="99"/>
        <v>22.160167519646109</v>
      </c>
      <c r="AX74" s="80">
        <f t="shared" si="100"/>
        <v>20.051510705203501</v>
      </c>
      <c r="AY74" s="80">
        <f t="shared" si="101"/>
        <v>19.981862617009178</v>
      </c>
      <c r="AZ74" s="80"/>
      <c r="BA74" s="80">
        <f t="shared" si="102"/>
        <v>19.032303008834084</v>
      </c>
      <c r="BB74" s="80">
        <f t="shared" si="103"/>
        <v>18.743343982960596</v>
      </c>
      <c r="BC74" s="80">
        <f t="shared" si="104"/>
        <v>20.951183741881415</v>
      </c>
      <c r="BD74" s="80"/>
      <c r="BE74" s="80">
        <f t="shared" si="105"/>
        <v>12.857372779679865</v>
      </c>
      <c r="BF74" s="80">
        <f>AQ74</f>
        <v>20.409233212001379</v>
      </c>
      <c r="BG74" s="80">
        <f t="shared" si="107"/>
        <v>16.58374792703151</v>
      </c>
      <c r="BP74" s="36" t="s">
        <v>38</v>
      </c>
      <c r="BQ74" s="80">
        <f t="shared" ref="BQ74:CA74" si="118">AW77</f>
        <v>4.1515250543134483</v>
      </c>
      <c r="BR74" s="80">
        <f t="shared" si="118"/>
        <v>3.5767559636308945</v>
      </c>
      <c r="BS74" s="80">
        <f t="shared" si="118"/>
        <v>3.3116793288329891</v>
      </c>
      <c r="BT74" s="80">
        <f t="shared" si="118"/>
        <v>0</v>
      </c>
      <c r="BU74" s="80">
        <f t="shared" si="118"/>
        <v>4.4439061570866194</v>
      </c>
      <c r="BV74" s="80">
        <f t="shared" si="118"/>
        <v>5.5094071707490233</v>
      </c>
      <c r="BW74" s="80">
        <f t="shared" si="118"/>
        <v>4.7316718338406343</v>
      </c>
      <c r="BX74" s="80">
        <f t="shared" si="118"/>
        <v>0</v>
      </c>
      <c r="BY74" s="80">
        <f t="shared" si="118"/>
        <v>1.5161823661955345</v>
      </c>
      <c r="BZ74" s="80">
        <f t="shared" si="118"/>
        <v>3.0145748138827724</v>
      </c>
      <c r="CA74" s="80">
        <f t="shared" si="118"/>
        <v>4.1523647910319204</v>
      </c>
      <c r="CJ74" s="36" t="s">
        <v>35</v>
      </c>
      <c r="CK74" s="91">
        <f t="shared" si="109"/>
        <v>1580000</v>
      </c>
      <c r="CL74" s="91">
        <f t="shared" si="110"/>
        <v>1480000</v>
      </c>
      <c r="CM74" s="91">
        <f t="shared" si="111"/>
        <v>1430000</v>
      </c>
      <c r="CN74" s="92"/>
      <c r="CO74" s="91">
        <f t="shared" si="112"/>
        <v>2090000</v>
      </c>
      <c r="CP74" s="91">
        <f t="shared" si="113"/>
        <v>1320000</v>
      </c>
      <c r="CQ74" s="91">
        <f t="shared" si="114"/>
        <v>1780000</v>
      </c>
      <c r="CR74" s="92"/>
      <c r="CS74" s="91">
        <f t="shared" si="115"/>
        <v>703000</v>
      </c>
      <c r="CT74" s="91">
        <f t="shared" si="116"/>
        <v>2180000</v>
      </c>
      <c r="CU74" s="91">
        <f t="shared" si="117"/>
        <v>1290000</v>
      </c>
    </row>
    <row r="75" spans="19:99" ht="21.95" customHeight="1" x14ac:dyDescent="0.15">
      <c r="S75" s="36" t="s">
        <v>36</v>
      </c>
      <c r="T75" s="41">
        <v>38.44</v>
      </c>
      <c r="U75" s="32">
        <v>99700</v>
      </c>
      <c r="V75" s="51">
        <f t="shared" si="90"/>
        <v>1.3983346213346313</v>
      </c>
      <c r="W75" s="6">
        <v>38.29</v>
      </c>
      <c r="X75" s="32">
        <v>156000</v>
      </c>
      <c r="Y75" s="51">
        <f t="shared" si="91"/>
        <v>2.1135376148728016</v>
      </c>
      <c r="Z75" s="6">
        <v>38.369999999999997</v>
      </c>
      <c r="AA75" s="32">
        <v>87700</v>
      </c>
      <c r="AB75" s="51">
        <f t="shared" si="92"/>
        <v>1.2254610849732201</v>
      </c>
      <c r="AC75" s="41">
        <v>38.17</v>
      </c>
      <c r="AD75" s="32">
        <v>467000</v>
      </c>
      <c r="AE75" s="51">
        <f t="shared" si="93"/>
        <v>4.2526724904906787</v>
      </c>
      <c r="AF75" s="6">
        <v>38.270000000000003</v>
      </c>
      <c r="AG75" s="32">
        <v>699000</v>
      </c>
      <c r="AH75" s="51">
        <f t="shared" si="94"/>
        <v>9.925452609158679</v>
      </c>
      <c r="AI75" s="6">
        <v>38.200000000000003</v>
      </c>
      <c r="AJ75" s="32">
        <v>529000</v>
      </c>
      <c r="AK75" s="51">
        <f t="shared" si="95"/>
        <v>6.2265034828400383</v>
      </c>
      <c r="AL75" s="46">
        <v>38.450000000000003</v>
      </c>
      <c r="AM75" s="32">
        <v>397000</v>
      </c>
      <c r="AN75" s="51">
        <f t="shared" si="96"/>
        <v>7.260849208439411</v>
      </c>
      <c r="AO75" s="6">
        <v>38.39</v>
      </c>
      <c r="AP75" s="32">
        <v>702000</v>
      </c>
      <c r="AQ75" s="51">
        <f t="shared" si="97"/>
        <v>6.572147575607783</v>
      </c>
      <c r="AR75" s="6">
        <v>38.83</v>
      </c>
      <c r="AS75" s="32">
        <v>887000</v>
      </c>
      <c r="AT75" s="51">
        <f t="shared" si="98"/>
        <v>11.402933652152674</v>
      </c>
      <c r="AV75" s="36" t="s">
        <v>36</v>
      </c>
      <c r="AW75" s="80">
        <f t="shared" si="99"/>
        <v>1.3983346213346313</v>
      </c>
      <c r="AX75" s="80">
        <f t="shared" si="100"/>
        <v>2.1135376148728016</v>
      </c>
      <c r="AY75" s="80">
        <f t="shared" si="101"/>
        <v>1.2254610849732201</v>
      </c>
      <c r="AZ75" s="80"/>
      <c r="BA75" s="80">
        <f t="shared" si="102"/>
        <v>4.2526724904906787</v>
      </c>
      <c r="BB75" s="80">
        <f t="shared" si="103"/>
        <v>9.925452609158679</v>
      </c>
      <c r="BC75" s="80">
        <f t="shared" si="104"/>
        <v>6.2265034828400383</v>
      </c>
      <c r="BD75" s="80"/>
      <c r="BE75" s="80">
        <f t="shared" si="105"/>
        <v>7.260849208439411</v>
      </c>
      <c r="BF75" s="80">
        <f t="shared" ref="BF75:BF79" si="119">AQ75</f>
        <v>6.572147575607783</v>
      </c>
      <c r="BG75" s="80">
        <f t="shared" si="107"/>
        <v>11.402933652152674</v>
      </c>
      <c r="BP75" s="36" t="s">
        <v>34</v>
      </c>
      <c r="BQ75" s="80">
        <f t="shared" ref="BQ75:CA75" si="120">AW73</f>
        <v>0.75176264497027312</v>
      </c>
      <c r="BR75" s="80">
        <f t="shared" si="120"/>
        <v>0.96870474015003405</v>
      </c>
      <c r="BS75" s="80">
        <f t="shared" si="120"/>
        <v>0.57011188445732475</v>
      </c>
      <c r="BT75" s="80">
        <f t="shared" si="120"/>
        <v>0</v>
      </c>
      <c r="BU75" s="80">
        <f t="shared" si="120"/>
        <v>2.3403358245312726</v>
      </c>
      <c r="BV75" s="80">
        <f t="shared" si="120"/>
        <v>2.3713170039048634</v>
      </c>
      <c r="BW75" s="80">
        <f t="shared" si="120"/>
        <v>2.64832378759737</v>
      </c>
      <c r="BX75" s="80">
        <f t="shared" si="120"/>
        <v>0</v>
      </c>
      <c r="BY75" s="80">
        <f t="shared" si="120"/>
        <v>2.9445761273520032</v>
      </c>
      <c r="BZ75" s="80">
        <f t="shared" si="120"/>
        <v>3.0426609146332328</v>
      </c>
      <c r="CA75" s="80">
        <f t="shared" si="120"/>
        <v>3.329605203954388</v>
      </c>
      <c r="CJ75" s="36" t="s">
        <v>36</v>
      </c>
      <c r="CK75" s="91">
        <f t="shared" si="109"/>
        <v>99700</v>
      </c>
      <c r="CL75" s="91">
        <f t="shared" si="110"/>
        <v>156000</v>
      </c>
      <c r="CM75" s="91">
        <f t="shared" si="111"/>
        <v>87700</v>
      </c>
      <c r="CN75" s="92"/>
      <c r="CO75" s="91">
        <f t="shared" si="112"/>
        <v>467000</v>
      </c>
      <c r="CP75" s="91">
        <f t="shared" si="113"/>
        <v>699000</v>
      </c>
      <c r="CQ75" s="91">
        <f t="shared" si="114"/>
        <v>529000</v>
      </c>
      <c r="CR75" s="92"/>
      <c r="CS75" s="91">
        <f t="shared" si="115"/>
        <v>397000</v>
      </c>
      <c r="CT75" s="91">
        <f t="shared" si="116"/>
        <v>702000</v>
      </c>
      <c r="CU75" s="91">
        <f t="shared" si="117"/>
        <v>887000</v>
      </c>
    </row>
    <row r="76" spans="19:99" ht="21.95" customHeight="1" x14ac:dyDescent="0.15">
      <c r="S76" s="36" t="s">
        <v>37</v>
      </c>
      <c r="T76" s="41"/>
      <c r="U76" s="32">
        <v>0</v>
      </c>
      <c r="V76" s="51">
        <f>(U76/U$81)*100</f>
        <v>0</v>
      </c>
      <c r="W76" s="6"/>
      <c r="X76" s="32">
        <v>0</v>
      </c>
      <c r="Y76" s="51">
        <f>(X76/X$81)*100</f>
        <v>0</v>
      </c>
      <c r="Z76" s="6"/>
      <c r="AA76" s="32">
        <v>0</v>
      </c>
      <c r="AB76" s="51">
        <f>(AA76/AA$81)*100</f>
        <v>0</v>
      </c>
      <c r="AC76" s="41">
        <v>38.08</v>
      </c>
      <c r="AD76" s="32">
        <v>21200</v>
      </c>
      <c r="AE76" s="51">
        <f>(AD76/AD$81)*100</f>
        <v>0.19305493961113998</v>
      </c>
      <c r="AF76" s="6">
        <v>38.21</v>
      </c>
      <c r="AG76" s="32">
        <v>50000</v>
      </c>
      <c r="AH76" s="51">
        <f>(AG76/AG$81)*100</f>
        <v>0.70997515086971963</v>
      </c>
      <c r="AI76" s="6">
        <v>38.200000000000003</v>
      </c>
      <c r="AJ76" s="32">
        <v>30000</v>
      </c>
      <c r="AK76" s="51">
        <f>(AJ76/AJ$81)*100</f>
        <v>0.35310983834631599</v>
      </c>
      <c r="AL76" s="46">
        <v>38.479999999999997</v>
      </c>
      <c r="AM76" s="32">
        <v>37300</v>
      </c>
      <c r="AN76" s="51">
        <f>(AM76/AM$81)*100</f>
        <v>0.68219061832440808</v>
      </c>
      <c r="AO76" s="6">
        <v>38.33</v>
      </c>
      <c r="AP76" s="32">
        <v>62000</v>
      </c>
      <c r="AQ76" s="51">
        <f>(AP76/AP$81)*100</f>
        <v>0.58044608217618598</v>
      </c>
      <c r="AR76" s="6">
        <v>38.83</v>
      </c>
      <c r="AS76" s="32">
        <v>72100</v>
      </c>
      <c r="AT76" s="51">
        <f>(AS76/AS$81)*100</f>
        <v>0.92689009731703242</v>
      </c>
      <c r="AV76" s="36" t="s">
        <v>37</v>
      </c>
      <c r="AW76" s="80">
        <f t="shared" si="99"/>
        <v>0</v>
      </c>
      <c r="AX76" s="80">
        <f t="shared" si="100"/>
        <v>0</v>
      </c>
      <c r="AY76" s="80">
        <f t="shared" si="101"/>
        <v>0</v>
      </c>
      <c r="AZ76" s="80"/>
      <c r="BA76" s="80">
        <f t="shared" si="102"/>
        <v>0.19305493961113998</v>
      </c>
      <c r="BB76" s="80">
        <f t="shared" si="103"/>
        <v>0.70997515086971963</v>
      </c>
      <c r="BC76" s="80">
        <f t="shared" si="104"/>
        <v>0.35310983834631599</v>
      </c>
      <c r="BD76" s="80"/>
      <c r="BE76" s="80">
        <f t="shared" si="105"/>
        <v>0.68219061832440808</v>
      </c>
      <c r="BF76" s="80">
        <f t="shared" si="119"/>
        <v>0.58044608217618598</v>
      </c>
      <c r="BG76" s="80">
        <f t="shared" si="107"/>
        <v>0.92689009731703242</v>
      </c>
      <c r="BP76" s="36" t="s">
        <v>36</v>
      </c>
      <c r="BQ76" s="80">
        <f t="shared" ref="BQ76:CA77" si="121">AW75</f>
        <v>1.3983346213346313</v>
      </c>
      <c r="BR76" s="80">
        <f t="shared" si="121"/>
        <v>2.1135376148728016</v>
      </c>
      <c r="BS76" s="80">
        <f t="shared" si="121"/>
        <v>1.2254610849732201</v>
      </c>
      <c r="BT76" s="80">
        <f t="shared" si="121"/>
        <v>0</v>
      </c>
      <c r="BU76" s="80">
        <f t="shared" si="121"/>
        <v>4.2526724904906787</v>
      </c>
      <c r="BV76" s="80">
        <f t="shared" si="121"/>
        <v>9.925452609158679</v>
      </c>
      <c r="BW76" s="80">
        <f t="shared" si="121"/>
        <v>6.2265034828400383</v>
      </c>
      <c r="BX76" s="80">
        <f t="shared" si="121"/>
        <v>0</v>
      </c>
      <c r="BY76" s="80">
        <f t="shared" si="121"/>
        <v>7.260849208439411</v>
      </c>
      <c r="BZ76" s="80">
        <f t="shared" si="121"/>
        <v>6.572147575607783</v>
      </c>
      <c r="CA76" s="80">
        <f t="shared" si="121"/>
        <v>11.402933652152674</v>
      </c>
      <c r="CJ76" s="36" t="s">
        <v>37</v>
      </c>
      <c r="CK76" s="91">
        <f t="shared" si="109"/>
        <v>0</v>
      </c>
      <c r="CL76" s="91">
        <f t="shared" si="110"/>
        <v>0</v>
      </c>
      <c r="CM76" s="91">
        <f t="shared" si="111"/>
        <v>0</v>
      </c>
      <c r="CN76" s="92"/>
      <c r="CO76" s="91">
        <f t="shared" si="112"/>
        <v>21200</v>
      </c>
      <c r="CP76" s="91">
        <f t="shared" si="113"/>
        <v>50000</v>
      </c>
      <c r="CQ76" s="91">
        <f t="shared" si="114"/>
        <v>30000</v>
      </c>
      <c r="CR76" s="92"/>
      <c r="CS76" s="91">
        <f t="shared" si="115"/>
        <v>37300</v>
      </c>
      <c r="CT76" s="91">
        <f t="shared" si="116"/>
        <v>62000</v>
      </c>
      <c r="CU76" s="91">
        <f t="shared" si="117"/>
        <v>72100</v>
      </c>
    </row>
    <row r="77" spans="19:99" ht="21.95" customHeight="1" x14ac:dyDescent="0.15">
      <c r="S77" s="36" t="s">
        <v>38</v>
      </c>
      <c r="T77" s="41">
        <v>38.380000000000003</v>
      </c>
      <c r="U77" s="32">
        <v>296000</v>
      </c>
      <c r="V77" s="51">
        <f t="shared" si="90"/>
        <v>4.1515250543134483</v>
      </c>
      <c r="W77" s="6">
        <v>38.17</v>
      </c>
      <c r="X77" s="32">
        <v>264000</v>
      </c>
      <c r="Y77" s="51">
        <f t="shared" si="91"/>
        <v>3.5767559636308945</v>
      </c>
      <c r="Z77" s="6">
        <v>38.31</v>
      </c>
      <c r="AA77" s="32">
        <v>237000</v>
      </c>
      <c r="AB77" s="51">
        <f t="shared" si="92"/>
        <v>3.3116793288329891</v>
      </c>
      <c r="AC77" s="41">
        <v>38.08</v>
      </c>
      <c r="AD77" s="32">
        <v>488000</v>
      </c>
      <c r="AE77" s="51">
        <f t="shared" si="93"/>
        <v>4.4439061570866194</v>
      </c>
      <c r="AF77" s="6">
        <v>38.15</v>
      </c>
      <c r="AG77" s="32">
        <v>388000</v>
      </c>
      <c r="AH77" s="51">
        <f t="shared" si="94"/>
        <v>5.5094071707490233</v>
      </c>
      <c r="AI77" s="6">
        <v>38.11</v>
      </c>
      <c r="AJ77" s="32">
        <v>402000</v>
      </c>
      <c r="AK77" s="51">
        <f t="shared" si="95"/>
        <v>4.7316718338406343</v>
      </c>
      <c r="AL77" s="46">
        <v>38.36</v>
      </c>
      <c r="AM77" s="32">
        <v>82900</v>
      </c>
      <c r="AN77" s="51">
        <f t="shared" si="96"/>
        <v>1.5161823661955345</v>
      </c>
      <c r="AO77" s="6">
        <v>38.299999999999997</v>
      </c>
      <c r="AP77" s="32">
        <v>322000</v>
      </c>
      <c r="AQ77" s="51">
        <f t="shared" si="97"/>
        <v>3.0145748138827724</v>
      </c>
      <c r="AR77" s="6">
        <v>38.729999999999997</v>
      </c>
      <c r="AS77" s="32">
        <v>323000</v>
      </c>
      <c r="AT77" s="51">
        <f t="shared" si="98"/>
        <v>4.1523647910319204</v>
      </c>
      <c r="AV77" s="36" t="s">
        <v>38</v>
      </c>
      <c r="AW77" s="80">
        <f t="shared" si="99"/>
        <v>4.1515250543134483</v>
      </c>
      <c r="AX77" s="80">
        <f t="shared" si="100"/>
        <v>3.5767559636308945</v>
      </c>
      <c r="AY77" s="80">
        <f t="shared" si="101"/>
        <v>3.3116793288329891</v>
      </c>
      <c r="AZ77" s="80"/>
      <c r="BA77" s="80">
        <f t="shared" si="102"/>
        <v>4.4439061570866194</v>
      </c>
      <c r="BB77" s="80">
        <f t="shared" si="103"/>
        <v>5.5094071707490233</v>
      </c>
      <c r="BC77" s="80">
        <f t="shared" si="104"/>
        <v>4.7316718338406343</v>
      </c>
      <c r="BD77" s="80"/>
      <c r="BE77" s="80">
        <f t="shared" si="105"/>
        <v>1.5161823661955345</v>
      </c>
      <c r="BF77" s="80">
        <f t="shared" si="119"/>
        <v>3.0145748138827724</v>
      </c>
      <c r="BG77" s="80">
        <f t="shared" si="107"/>
        <v>4.1523647910319204</v>
      </c>
      <c r="BP77" s="36" t="s">
        <v>37</v>
      </c>
      <c r="BQ77" s="80">
        <f t="shared" si="121"/>
        <v>0</v>
      </c>
      <c r="BR77" s="80">
        <f t="shared" si="121"/>
        <v>0</v>
      </c>
      <c r="BS77" s="80">
        <f t="shared" si="121"/>
        <v>0</v>
      </c>
      <c r="BT77" s="80">
        <f t="shared" si="121"/>
        <v>0</v>
      </c>
      <c r="BU77" s="80">
        <f t="shared" si="121"/>
        <v>0.19305493961113998</v>
      </c>
      <c r="BV77" s="80">
        <f t="shared" si="121"/>
        <v>0.70997515086971963</v>
      </c>
      <c r="BW77" s="80">
        <f t="shared" si="121"/>
        <v>0.35310983834631599</v>
      </c>
      <c r="BX77" s="80">
        <f t="shared" si="121"/>
        <v>0</v>
      </c>
      <c r="BY77" s="80">
        <f t="shared" si="121"/>
        <v>0.68219061832440808</v>
      </c>
      <c r="BZ77" s="80">
        <f t="shared" si="121"/>
        <v>0.58044608217618598</v>
      </c>
      <c r="CA77" s="80">
        <f t="shared" si="121"/>
        <v>0.92689009731703242</v>
      </c>
      <c r="CJ77" s="36" t="s">
        <v>38</v>
      </c>
      <c r="CK77" s="91">
        <f t="shared" si="109"/>
        <v>296000</v>
      </c>
      <c r="CL77" s="91">
        <f t="shared" si="110"/>
        <v>264000</v>
      </c>
      <c r="CM77" s="91">
        <f t="shared" si="111"/>
        <v>237000</v>
      </c>
      <c r="CN77" s="92"/>
      <c r="CO77" s="91">
        <f t="shared" si="112"/>
        <v>488000</v>
      </c>
      <c r="CP77" s="91">
        <f t="shared" si="113"/>
        <v>388000</v>
      </c>
      <c r="CQ77" s="91">
        <f t="shared" si="114"/>
        <v>402000</v>
      </c>
      <c r="CR77" s="92"/>
      <c r="CS77" s="91">
        <f t="shared" si="115"/>
        <v>82900</v>
      </c>
      <c r="CT77" s="91">
        <f t="shared" si="116"/>
        <v>322000</v>
      </c>
      <c r="CU77" s="91">
        <f t="shared" si="117"/>
        <v>323000</v>
      </c>
    </row>
    <row r="78" spans="19:99" ht="21.95" customHeight="1" x14ac:dyDescent="0.15">
      <c r="S78" s="36" t="s">
        <v>39</v>
      </c>
      <c r="T78" s="41">
        <v>38.35</v>
      </c>
      <c r="U78" s="32">
        <v>18100</v>
      </c>
      <c r="V78" s="51">
        <f t="shared" si="90"/>
        <v>0.25386014690227504</v>
      </c>
      <c r="W78" s="6">
        <v>38.11</v>
      </c>
      <c r="X78" s="32">
        <v>35600</v>
      </c>
      <c r="Y78" s="51">
        <f t="shared" si="91"/>
        <v>0.4823201223684086</v>
      </c>
      <c r="Z78" s="6">
        <v>38.15</v>
      </c>
      <c r="AA78" s="32">
        <v>17400</v>
      </c>
      <c r="AB78" s="51">
        <f t="shared" si="92"/>
        <v>0.24313595072444733</v>
      </c>
      <c r="AC78" s="41">
        <v>38.06</v>
      </c>
      <c r="AD78" s="32">
        <v>130000</v>
      </c>
      <c r="AE78" s="51">
        <f t="shared" si="93"/>
        <v>1.1838274598796321</v>
      </c>
      <c r="AF78" s="6">
        <v>38.090000000000003</v>
      </c>
      <c r="AG78" s="32">
        <v>332000</v>
      </c>
      <c r="AH78" s="51">
        <f t="shared" si="94"/>
        <v>4.7142350017749379</v>
      </c>
      <c r="AI78" s="6">
        <v>37.99</v>
      </c>
      <c r="AJ78" s="32">
        <v>145000</v>
      </c>
      <c r="AK78" s="51">
        <f t="shared" si="95"/>
        <v>1.7066975520071943</v>
      </c>
      <c r="AL78" s="46">
        <v>38.270000000000003</v>
      </c>
      <c r="AM78" s="32">
        <v>101000</v>
      </c>
      <c r="AN78" s="51">
        <f t="shared" si="96"/>
        <v>1.8472185643636789</v>
      </c>
      <c r="AO78" s="6">
        <v>38.21</v>
      </c>
      <c r="AP78" s="32">
        <v>220000</v>
      </c>
      <c r="AQ78" s="51">
        <f t="shared" si="97"/>
        <v>2.0596473883671118</v>
      </c>
      <c r="AR78" s="6">
        <v>38.64</v>
      </c>
      <c r="AS78" s="32">
        <v>286000</v>
      </c>
      <c r="AT78" s="51">
        <f t="shared" si="98"/>
        <v>3.6767069047527223</v>
      </c>
      <c r="AV78" s="36" t="s">
        <v>39</v>
      </c>
      <c r="AW78" s="80">
        <f t="shared" si="99"/>
        <v>0.25386014690227504</v>
      </c>
      <c r="AX78" s="80">
        <f t="shared" si="100"/>
        <v>0.4823201223684086</v>
      </c>
      <c r="AY78" s="80">
        <f t="shared" si="101"/>
        <v>0.24313595072444733</v>
      </c>
      <c r="AZ78" s="80"/>
      <c r="BA78" s="80">
        <f t="shared" si="102"/>
        <v>1.1838274598796321</v>
      </c>
      <c r="BB78" s="80">
        <f t="shared" si="103"/>
        <v>4.7142350017749379</v>
      </c>
      <c r="BC78" s="80">
        <f t="shared" si="104"/>
        <v>1.7066975520071943</v>
      </c>
      <c r="BD78" s="80"/>
      <c r="BE78" s="80">
        <f t="shared" si="105"/>
        <v>1.8472185643636789</v>
      </c>
      <c r="BF78" s="80">
        <f t="shared" si="119"/>
        <v>2.0596473883671118</v>
      </c>
      <c r="BG78" s="80">
        <f t="shared" si="107"/>
        <v>3.6767069047527223</v>
      </c>
      <c r="BP78" s="36" t="s">
        <v>39</v>
      </c>
      <c r="BQ78" s="80">
        <f t="shared" ref="BQ78:CA80" si="122">AW78</f>
        <v>0.25386014690227504</v>
      </c>
      <c r="BR78" s="80">
        <f t="shared" si="122"/>
        <v>0.4823201223684086</v>
      </c>
      <c r="BS78" s="80">
        <f t="shared" si="122"/>
        <v>0.24313595072444733</v>
      </c>
      <c r="BT78" s="80">
        <f t="shared" si="122"/>
        <v>0</v>
      </c>
      <c r="BU78" s="80">
        <f t="shared" si="122"/>
        <v>1.1838274598796321</v>
      </c>
      <c r="BV78" s="80">
        <f t="shared" si="122"/>
        <v>4.7142350017749379</v>
      </c>
      <c r="BW78" s="80">
        <f t="shared" si="122"/>
        <v>1.7066975520071943</v>
      </c>
      <c r="BX78" s="80">
        <f t="shared" si="122"/>
        <v>0</v>
      </c>
      <c r="BY78" s="80">
        <f t="shared" si="122"/>
        <v>1.8472185643636789</v>
      </c>
      <c r="BZ78" s="80">
        <f t="shared" si="122"/>
        <v>2.0596473883671118</v>
      </c>
      <c r="CA78" s="80">
        <f t="shared" si="122"/>
        <v>3.6767069047527223</v>
      </c>
      <c r="CJ78" s="36" t="s">
        <v>39</v>
      </c>
      <c r="CK78" s="91">
        <f t="shared" si="109"/>
        <v>18100</v>
      </c>
      <c r="CL78" s="91">
        <f t="shared" si="110"/>
        <v>35600</v>
      </c>
      <c r="CM78" s="91">
        <f t="shared" si="111"/>
        <v>17400</v>
      </c>
      <c r="CN78" s="92"/>
      <c r="CO78" s="91">
        <f t="shared" si="112"/>
        <v>130000</v>
      </c>
      <c r="CP78" s="91">
        <f t="shared" si="113"/>
        <v>332000</v>
      </c>
      <c r="CQ78" s="91">
        <f t="shared" si="114"/>
        <v>145000</v>
      </c>
      <c r="CR78" s="92"/>
      <c r="CS78" s="91">
        <f t="shared" si="115"/>
        <v>101000</v>
      </c>
      <c r="CT78" s="91">
        <f t="shared" si="116"/>
        <v>220000</v>
      </c>
      <c r="CU78" s="91">
        <f t="shared" si="117"/>
        <v>286000</v>
      </c>
    </row>
    <row r="79" spans="19:99" ht="21.95" customHeight="1" x14ac:dyDescent="0.15">
      <c r="S79" s="36" t="s">
        <v>40</v>
      </c>
      <c r="T79" s="41">
        <v>38.26</v>
      </c>
      <c r="U79" s="32">
        <v>2510</v>
      </c>
      <c r="V79" s="51">
        <f t="shared" si="90"/>
        <v>3.5203810426779586E-2</v>
      </c>
      <c r="W79" s="6">
        <v>38.08</v>
      </c>
      <c r="X79" s="32">
        <v>3890</v>
      </c>
      <c r="Y79" s="51">
        <f t="shared" si="91"/>
        <v>5.2702957191379476E-2</v>
      </c>
      <c r="Z79" s="6">
        <v>38.369999999999997</v>
      </c>
      <c r="AA79" s="32">
        <v>3590</v>
      </c>
      <c r="AB79" s="51">
        <f t="shared" si="92"/>
        <v>5.0164256500044017E-2</v>
      </c>
      <c r="AC79" s="41">
        <v>37.94</v>
      </c>
      <c r="AD79" s="32">
        <v>15500</v>
      </c>
      <c r="AE79" s="51">
        <f t="shared" si="93"/>
        <v>0.14114865867795615</v>
      </c>
      <c r="AF79" s="6">
        <v>38</v>
      </c>
      <c r="AG79" s="32">
        <v>89500</v>
      </c>
      <c r="AH79" s="51">
        <f t="shared" si="94"/>
        <v>1.2708555200567981</v>
      </c>
      <c r="AI79" s="6">
        <v>37.94</v>
      </c>
      <c r="AJ79" s="32">
        <v>25300</v>
      </c>
      <c r="AK79" s="51">
        <f t="shared" si="95"/>
        <v>0.29778929700539314</v>
      </c>
      <c r="AL79" s="46">
        <v>38.21</v>
      </c>
      <c r="AM79" s="32">
        <v>38900</v>
      </c>
      <c r="AN79" s="51">
        <f t="shared" si="96"/>
        <v>0.71145348667076347</v>
      </c>
      <c r="AO79" s="6">
        <v>38.15</v>
      </c>
      <c r="AP79" s="32">
        <v>50800</v>
      </c>
      <c r="AQ79" s="51">
        <f t="shared" si="97"/>
        <v>0.47559130604113303</v>
      </c>
      <c r="AR79" s="6">
        <v>38.590000000000003</v>
      </c>
      <c r="AS79" s="32">
        <v>87000</v>
      </c>
      <c r="AT79" s="51">
        <f>(AS79/AS$81)*100</f>
        <v>1.1184388136835204</v>
      </c>
      <c r="AV79" s="36" t="s">
        <v>40</v>
      </c>
      <c r="AW79" s="73">
        <f t="shared" si="99"/>
        <v>3.5203810426779586E-2</v>
      </c>
      <c r="AX79" s="73">
        <f t="shared" si="100"/>
        <v>5.2702957191379476E-2</v>
      </c>
      <c r="AY79" s="73">
        <f t="shared" si="101"/>
        <v>5.0164256500044017E-2</v>
      </c>
      <c r="AZ79" s="73"/>
      <c r="BA79" s="80">
        <f t="shared" si="102"/>
        <v>0.14114865867795615</v>
      </c>
      <c r="BB79" s="80">
        <f t="shared" si="103"/>
        <v>1.2708555200567981</v>
      </c>
      <c r="BC79" s="80">
        <f t="shared" si="104"/>
        <v>0.29778929700539314</v>
      </c>
      <c r="BD79" s="80"/>
      <c r="BE79" s="80">
        <f t="shared" si="105"/>
        <v>0.71145348667076347</v>
      </c>
      <c r="BF79" s="80">
        <f t="shared" si="119"/>
        <v>0.47559130604113303</v>
      </c>
      <c r="BG79" s="80">
        <f t="shared" si="107"/>
        <v>1.1184388136835204</v>
      </c>
      <c r="BP79" s="36" t="s">
        <v>40</v>
      </c>
      <c r="BQ79" s="80">
        <f t="shared" si="122"/>
        <v>3.5203810426779586E-2</v>
      </c>
      <c r="BR79" s="80">
        <f t="shared" si="122"/>
        <v>5.2702957191379476E-2</v>
      </c>
      <c r="BS79" s="80">
        <f t="shared" si="122"/>
        <v>5.0164256500044017E-2</v>
      </c>
      <c r="BT79" s="80">
        <f t="shared" si="122"/>
        <v>0</v>
      </c>
      <c r="BU79" s="80">
        <f t="shared" si="122"/>
        <v>0.14114865867795615</v>
      </c>
      <c r="BV79" s="80">
        <f t="shared" si="122"/>
        <v>1.2708555200567981</v>
      </c>
      <c r="BW79" s="80">
        <f t="shared" si="122"/>
        <v>0.29778929700539314</v>
      </c>
      <c r="BX79" s="80">
        <f t="shared" si="122"/>
        <v>0</v>
      </c>
      <c r="BY79" s="80">
        <f t="shared" si="122"/>
        <v>0.71145348667076347</v>
      </c>
      <c r="BZ79" s="80">
        <f t="shared" si="122"/>
        <v>0.47559130604113303</v>
      </c>
      <c r="CA79" s="80">
        <f t="shared" si="122"/>
        <v>1.1184388136835204</v>
      </c>
      <c r="CJ79" s="36" t="s">
        <v>40</v>
      </c>
      <c r="CK79" s="91">
        <f t="shared" si="109"/>
        <v>2510</v>
      </c>
      <c r="CL79" s="91">
        <f t="shared" si="110"/>
        <v>3890</v>
      </c>
      <c r="CM79" s="91">
        <f t="shared" si="111"/>
        <v>3590</v>
      </c>
      <c r="CN79" s="93"/>
      <c r="CO79" s="91">
        <f t="shared" si="112"/>
        <v>15500</v>
      </c>
      <c r="CP79" s="91">
        <f t="shared" si="113"/>
        <v>89500</v>
      </c>
      <c r="CQ79" s="91">
        <f t="shared" si="114"/>
        <v>25300</v>
      </c>
      <c r="CR79" s="92"/>
      <c r="CS79" s="91">
        <f t="shared" si="115"/>
        <v>38900</v>
      </c>
      <c r="CT79" s="91">
        <f t="shared" si="116"/>
        <v>50800</v>
      </c>
      <c r="CU79" s="91">
        <f t="shared" si="117"/>
        <v>87000</v>
      </c>
    </row>
    <row r="80" spans="19:99" ht="21.95" customHeight="1" thickBot="1" x14ac:dyDescent="0.2">
      <c r="S80" s="37" t="s">
        <v>41</v>
      </c>
      <c r="T80" s="42"/>
      <c r="U80" s="33">
        <v>0</v>
      </c>
      <c r="V80" s="52">
        <f>(U80/U$81)*100</f>
        <v>0</v>
      </c>
      <c r="W80" s="29"/>
      <c r="X80" s="33">
        <v>0</v>
      </c>
      <c r="Y80" s="52">
        <f>(X80/X$81)*100</f>
        <v>0</v>
      </c>
      <c r="Z80" s="29"/>
      <c r="AA80" s="33">
        <v>0</v>
      </c>
      <c r="AB80" s="52">
        <f>(AA80/AA$81)*100</f>
        <v>0</v>
      </c>
      <c r="AC80" s="42">
        <v>38</v>
      </c>
      <c r="AD80" s="33">
        <v>2630</v>
      </c>
      <c r="AE80" s="52">
        <f>(AD80/AD$81)*100</f>
        <v>2.3949740149872556E-2</v>
      </c>
      <c r="AF80" s="29">
        <v>38</v>
      </c>
      <c r="AG80" s="33">
        <v>17000</v>
      </c>
      <c r="AH80" s="52">
        <f>(AG80/AG$81)*100</f>
        <v>0.24139155129570466</v>
      </c>
      <c r="AI80" s="29">
        <v>37.869999999999997</v>
      </c>
      <c r="AJ80" s="33">
        <v>9640</v>
      </c>
      <c r="AK80" s="52">
        <f>(AJ80/AJ$81)*100</f>
        <v>0.1134659613886162</v>
      </c>
      <c r="AL80" s="47">
        <v>38.14</v>
      </c>
      <c r="AM80" s="33">
        <v>6580</v>
      </c>
      <c r="AN80" s="52">
        <f>(AM80/AM$81)*100</f>
        <v>0.12034354607438622</v>
      </c>
      <c r="AO80" s="29">
        <v>38.15</v>
      </c>
      <c r="AP80" s="33">
        <v>9640</v>
      </c>
      <c r="AQ80" s="52">
        <f>(AP80/AP$81)*100</f>
        <v>9.0250003744813428E-2</v>
      </c>
      <c r="AR80" s="29">
        <v>38.61</v>
      </c>
      <c r="AS80" s="33">
        <v>14600</v>
      </c>
      <c r="AT80" s="52">
        <f>(AS80/AS$81)*100</f>
        <v>0.18769203080206204</v>
      </c>
      <c r="AV80" s="77" t="s">
        <v>41</v>
      </c>
      <c r="AW80" s="78">
        <f t="shared" si="99"/>
        <v>0</v>
      </c>
      <c r="AX80" s="78">
        <f t="shared" si="100"/>
        <v>0</v>
      </c>
      <c r="AY80" s="78">
        <f t="shared" si="101"/>
        <v>0</v>
      </c>
      <c r="AZ80" s="78"/>
      <c r="BA80" s="81">
        <f t="shared" si="102"/>
        <v>2.3949740149872556E-2</v>
      </c>
      <c r="BB80" s="81">
        <f t="shared" si="103"/>
        <v>0.24139155129570466</v>
      </c>
      <c r="BC80" s="81">
        <f t="shared" si="104"/>
        <v>0.1134659613886162</v>
      </c>
      <c r="BD80" s="81"/>
      <c r="BE80" s="81">
        <f t="shared" si="105"/>
        <v>0.12034354607438622</v>
      </c>
      <c r="BF80" s="81">
        <f>AQ80</f>
        <v>9.0250003744813428E-2</v>
      </c>
      <c r="BG80" s="81">
        <f>AT80</f>
        <v>0.18769203080206204</v>
      </c>
      <c r="BP80" s="77" t="s">
        <v>41</v>
      </c>
      <c r="BQ80" s="81">
        <f t="shared" si="122"/>
        <v>0</v>
      </c>
      <c r="BR80" s="81">
        <f t="shared" si="122"/>
        <v>0</v>
      </c>
      <c r="BS80" s="81">
        <f t="shared" si="122"/>
        <v>0</v>
      </c>
      <c r="BT80" s="81">
        <f t="shared" si="122"/>
        <v>0</v>
      </c>
      <c r="BU80" s="81">
        <f t="shared" si="122"/>
        <v>2.3949740149872556E-2</v>
      </c>
      <c r="BV80" s="81">
        <f t="shared" si="122"/>
        <v>0.24139155129570466</v>
      </c>
      <c r="BW80" s="81">
        <f t="shared" si="122"/>
        <v>0.1134659613886162</v>
      </c>
      <c r="BX80" s="81">
        <f t="shared" si="122"/>
        <v>0</v>
      </c>
      <c r="BY80" s="81">
        <f t="shared" si="122"/>
        <v>0.12034354607438622</v>
      </c>
      <c r="BZ80" s="81">
        <f t="shared" si="122"/>
        <v>9.0250003744813428E-2</v>
      </c>
      <c r="CA80" s="81">
        <f t="shared" si="122"/>
        <v>0.18769203080206204</v>
      </c>
      <c r="CJ80" s="90" t="s">
        <v>41</v>
      </c>
      <c r="CK80" s="94">
        <f t="shared" si="109"/>
        <v>0</v>
      </c>
      <c r="CL80" s="94">
        <f t="shared" si="110"/>
        <v>0</v>
      </c>
      <c r="CM80" s="94">
        <f t="shared" si="111"/>
        <v>0</v>
      </c>
      <c r="CN80" s="95"/>
      <c r="CO80" s="94">
        <f t="shared" si="112"/>
        <v>2630</v>
      </c>
      <c r="CP80" s="94">
        <f t="shared" si="113"/>
        <v>17000</v>
      </c>
      <c r="CQ80" s="94">
        <f t="shared" si="114"/>
        <v>9640</v>
      </c>
      <c r="CR80" s="94"/>
      <c r="CS80" s="94">
        <f t="shared" si="115"/>
        <v>6580</v>
      </c>
      <c r="CT80" s="94">
        <f t="shared" si="116"/>
        <v>9640</v>
      </c>
      <c r="CU80" s="94">
        <f t="shared" si="117"/>
        <v>14600</v>
      </c>
    </row>
    <row r="81" spans="19:99" ht="21.95" customHeight="1" thickTop="1" x14ac:dyDescent="0.15">
      <c r="S81" s="38" t="s">
        <v>65</v>
      </c>
      <c r="T81" s="43"/>
      <c r="U81" s="31">
        <f>SUM(U72:U80)</f>
        <v>7129910</v>
      </c>
      <c r="V81" s="82">
        <f>SUM(V72:V80)</f>
        <v>99.999999999999986</v>
      </c>
      <c r="W81" s="30"/>
      <c r="X81" s="31">
        <f>SUM(X72:X80)</f>
        <v>7380990</v>
      </c>
      <c r="Y81" s="82">
        <f>SUM(Y72:Y80)</f>
        <v>99.999999999999986</v>
      </c>
      <c r="Z81" s="30"/>
      <c r="AA81" s="31">
        <f>SUM(AA72:AA80)</f>
        <v>7156490</v>
      </c>
      <c r="AB81" s="82">
        <f>SUM(AB72:AB80)</f>
        <v>100</v>
      </c>
      <c r="AC81" s="43"/>
      <c r="AD81" s="31">
        <f>SUM(AD72:AD80)</f>
        <v>10981330</v>
      </c>
      <c r="AE81" s="82">
        <f>SUM(AE72:AE80)</f>
        <v>100.00000000000001</v>
      </c>
      <c r="AF81" s="30"/>
      <c r="AG81" s="31">
        <f>SUM(AG72:AG80)</f>
        <v>7042500</v>
      </c>
      <c r="AH81" s="82">
        <f>SUM(AH72:AH80)</f>
        <v>100.00000000000001</v>
      </c>
      <c r="AI81" s="30"/>
      <c r="AJ81" s="31">
        <f>SUM(AJ72:AJ80)</f>
        <v>8495940</v>
      </c>
      <c r="AK81" s="82">
        <f>SUM(AK72:AK80)</f>
        <v>100</v>
      </c>
      <c r="AL81" s="48"/>
      <c r="AM81" s="31">
        <f>SUM(AM72:AM80)</f>
        <v>5467680</v>
      </c>
      <c r="AN81" s="82">
        <f>SUM(AN72:AN80)</f>
        <v>100</v>
      </c>
      <c r="AO81" s="30"/>
      <c r="AP81" s="31">
        <f>SUM(AP72:AP80)</f>
        <v>10681440</v>
      </c>
      <c r="AQ81" s="82">
        <f>SUM(AQ72:AQ80)</f>
        <v>100.00000000000001</v>
      </c>
      <c r="AR81" s="30"/>
      <c r="AS81" s="31">
        <f>SUM(AS72:AS80)</f>
        <v>7778700</v>
      </c>
      <c r="AT81" s="82">
        <f>SUM(AT72:AT80)</f>
        <v>99.999999999999986</v>
      </c>
      <c r="AV81" s="38" t="s">
        <v>65</v>
      </c>
      <c r="AW81" s="76">
        <f>SUM(AW72:AW80)</f>
        <v>99.999999999999986</v>
      </c>
      <c r="AX81" s="76">
        <f t="shared" ref="AX81:AY81" si="123">SUM(AX72:AX80)</f>
        <v>99.999999999999986</v>
      </c>
      <c r="AY81" s="76">
        <f t="shared" si="123"/>
        <v>100</v>
      </c>
      <c r="AZ81" s="76"/>
      <c r="BA81" s="76">
        <f t="shared" ref="BA81:BC81" si="124">SUM(BA72:BA80)</f>
        <v>100.00000000000001</v>
      </c>
      <c r="BB81" s="76">
        <f t="shared" si="124"/>
        <v>100.00000000000001</v>
      </c>
      <c r="BC81" s="76">
        <f t="shared" si="124"/>
        <v>100</v>
      </c>
      <c r="BD81" s="76"/>
      <c r="BE81" s="76">
        <f t="shared" ref="BE81:BG81" si="125">SUM(BE72:BE80)</f>
        <v>100</v>
      </c>
      <c r="BF81" s="76">
        <f t="shared" si="125"/>
        <v>100.00000000000001</v>
      </c>
      <c r="BG81" s="76">
        <f t="shared" si="125"/>
        <v>99.999999999999986</v>
      </c>
      <c r="BP81" s="38" t="s">
        <v>65</v>
      </c>
      <c r="BQ81" s="76">
        <f>SUM(BQ72:BQ80)</f>
        <v>99.999999999999986</v>
      </c>
      <c r="BR81" s="76">
        <f t="shared" ref="BR81:BS81" si="126">SUM(BR72:BR80)</f>
        <v>99.999999999999986</v>
      </c>
      <c r="BS81" s="76">
        <f t="shared" si="126"/>
        <v>99.999999999999986</v>
      </c>
      <c r="BT81" s="76"/>
      <c r="BU81" s="76">
        <f t="shared" ref="BU81:BW81" si="127">SUM(BU72:BU80)</f>
        <v>100</v>
      </c>
      <c r="BV81" s="76">
        <f t="shared" si="127"/>
        <v>100.00000000000001</v>
      </c>
      <c r="BW81" s="76">
        <f t="shared" si="127"/>
        <v>100</v>
      </c>
      <c r="BX81" s="76"/>
      <c r="BY81" s="76">
        <f t="shared" ref="BY81:CA81" si="128">SUM(BY72:BY80)</f>
        <v>100</v>
      </c>
      <c r="BZ81" s="76">
        <f t="shared" si="128"/>
        <v>100</v>
      </c>
      <c r="CA81" s="76">
        <f t="shared" si="128"/>
        <v>100</v>
      </c>
      <c r="CJ81" s="38" t="s">
        <v>65</v>
      </c>
      <c r="CK81" s="96">
        <f>SUM(CK72:CK80)</f>
        <v>7129910</v>
      </c>
      <c r="CL81" s="96">
        <f t="shared" ref="CL81:CM81" si="129">SUM(CL72:CL80)</f>
        <v>7380990</v>
      </c>
      <c r="CM81" s="96">
        <f t="shared" si="129"/>
        <v>7156490</v>
      </c>
      <c r="CN81" s="96"/>
      <c r="CO81" s="96">
        <f t="shared" ref="CO81:CQ81" si="130">SUM(CO72:CO80)</f>
        <v>10981330</v>
      </c>
      <c r="CP81" s="96">
        <f t="shared" si="130"/>
        <v>7042500</v>
      </c>
      <c r="CQ81" s="96">
        <f t="shared" si="130"/>
        <v>8495940</v>
      </c>
      <c r="CR81" s="96"/>
      <c r="CS81" s="96">
        <f t="shared" ref="CS81:CU81" si="131">SUM(CS72:CS80)</f>
        <v>5467680</v>
      </c>
      <c r="CT81" s="96">
        <f t="shared" si="131"/>
        <v>10681440</v>
      </c>
      <c r="CU81" s="96">
        <f t="shared" si="131"/>
        <v>7778700</v>
      </c>
    </row>
    <row r="82" spans="19:99" ht="21.95" customHeight="1" x14ac:dyDescent="0.15"/>
    <row r="83" spans="19:99" ht="21.95" customHeight="1" x14ac:dyDescent="0.15"/>
    <row r="84" spans="19:99" ht="21.95" customHeight="1" x14ac:dyDescent="0.15"/>
    <row r="85" spans="19:99" ht="21.95" customHeight="1" x14ac:dyDescent="0.15">
      <c r="S85" s="2" t="s">
        <v>1</v>
      </c>
      <c r="T85" s="175" t="s">
        <v>12</v>
      </c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</row>
    <row r="86" spans="19:99" ht="21.95" customHeight="1" x14ac:dyDescent="0.15">
      <c r="S86" s="2" t="s">
        <v>67</v>
      </c>
      <c r="T86" s="172" t="s">
        <v>68</v>
      </c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  <c r="AJ86" s="172"/>
      <c r="AK86" s="172"/>
      <c r="AL86" s="172"/>
      <c r="AM86" s="172"/>
      <c r="AN86" s="172"/>
      <c r="AO86" s="172"/>
      <c r="AP86" s="172"/>
      <c r="AQ86" s="172"/>
      <c r="AR86" s="172"/>
      <c r="AS86" s="172"/>
      <c r="AT86" s="172"/>
    </row>
    <row r="87" spans="19:99" ht="21.95" customHeight="1" x14ac:dyDescent="0.15">
      <c r="S87" s="25" t="s">
        <v>59</v>
      </c>
      <c r="T87" s="182" t="s">
        <v>56</v>
      </c>
      <c r="U87" s="172"/>
      <c r="V87" s="172"/>
      <c r="W87" s="172"/>
      <c r="X87" s="172"/>
      <c r="Y87" s="172"/>
      <c r="Z87" s="172"/>
      <c r="AA87" s="172"/>
      <c r="AB87" s="183"/>
      <c r="AC87" s="182" t="s">
        <v>57</v>
      </c>
      <c r="AD87" s="172"/>
      <c r="AE87" s="172"/>
      <c r="AF87" s="172"/>
      <c r="AG87" s="172"/>
      <c r="AH87" s="172"/>
      <c r="AI87" s="172"/>
      <c r="AJ87" s="172"/>
      <c r="AK87" s="174"/>
      <c r="AL87" s="173" t="s">
        <v>58</v>
      </c>
      <c r="AM87" s="172"/>
      <c r="AN87" s="172"/>
      <c r="AO87" s="172"/>
      <c r="AP87" s="172"/>
      <c r="AQ87" s="172"/>
      <c r="AR87" s="172"/>
      <c r="AS87" s="172"/>
      <c r="AT87" s="174"/>
    </row>
    <row r="88" spans="19:99" ht="21.95" customHeight="1" x14ac:dyDescent="0.15">
      <c r="S88" s="26" t="s">
        <v>79</v>
      </c>
      <c r="T88" s="184" t="s">
        <v>55</v>
      </c>
      <c r="U88" s="185"/>
      <c r="V88" s="185"/>
      <c r="W88" s="172">
        <v>2</v>
      </c>
      <c r="X88" s="172"/>
      <c r="Y88" s="172"/>
      <c r="Z88" s="172">
        <v>3</v>
      </c>
      <c r="AA88" s="172"/>
      <c r="AB88" s="183"/>
      <c r="AC88" s="182">
        <v>1</v>
      </c>
      <c r="AD88" s="172"/>
      <c r="AE88" s="172"/>
      <c r="AF88" s="172">
        <v>2</v>
      </c>
      <c r="AG88" s="172"/>
      <c r="AH88" s="172"/>
      <c r="AI88" s="172">
        <v>3</v>
      </c>
      <c r="AJ88" s="172"/>
      <c r="AK88" s="174"/>
      <c r="AL88" s="173">
        <v>1</v>
      </c>
      <c r="AM88" s="172"/>
      <c r="AN88" s="172"/>
      <c r="AO88" s="172">
        <v>2</v>
      </c>
      <c r="AP88" s="172"/>
      <c r="AQ88" s="172"/>
      <c r="AR88" s="172">
        <v>3</v>
      </c>
      <c r="AS88" s="172"/>
      <c r="AT88" s="174"/>
      <c r="AV88" s="175" t="s">
        <v>12</v>
      </c>
      <c r="AW88" s="175"/>
      <c r="AX88" s="175"/>
      <c r="AY88" s="175"/>
      <c r="AZ88" s="175"/>
      <c r="BA88" s="175"/>
      <c r="BB88" s="175"/>
      <c r="BC88" s="175"/>
      <c r="BD88" s="175"/>
      <c r="BE88" s="175"/>
      <c r="BF88" s="175"/>
      <c r="BG88" s="175"/>
      <c r="BP88" s="175" t="s">
        <v>12</v>
      </c>
      <c r="BQ88" s="175"/>
      <c r="BR88" s="175"/>
      <c r="BS88" s="175"/>
      <c r="BT88" s="175"/>
      <c r="BU88" s="175"/>
      <c r="BV88" s="175"/>
      <c r="BW88" s="175"/>
      <c r="BX88" s="175"/>
      <c r="BY88" s="175"/>
      <c r="BZ88" s="175"/>
      <c r="CA88" s="175"/>
      <c r="CJ88" s="175" t="s">
        <v>12</v>
      </c>
      <c r="CK88" s="175"/>
      <c r="CL88" s="175"/>
      <c r="CM88" s="175"/>
      <c r="CN88" s="175"/>
      <c r="CO88" s="175"/>
      <c r="CP88" s="175"/>
      <c r="CQ88" s="175"/>
      <c r="CR88" s="175"/>
      <c r="CS88" s="175"/>
      <c r="CT88" s="175"/>
      <c r="CU88" s="175"/>
    </row>
    <row r="89" spans="19:99" ht="21.95" customHeight="1" x14ac:dyDescent="0.15">
      <c r="S89" s="25" t="s">
        <v>60</v>
      </c>
      <c r="T89" s="179">
        <v>23111102</v>
      </c>
      <c r="U89" s="180"/>
      <c r="V89" s="180"/>
      <c r="W89" s="180">
        <v>23111103</v>
      </c>
      <c r="X89" s="180"/>
      <c r="Y89" s="180"/>
      <c r="Z89" s="180">
        <v>23111104</v>
      </c>
      <c r="AA89" s="180"/>
      <c r="AB89" s="181"/>
      <c r="AC89" s="179">
        <v>23111105</v>
      </c>
      <c r="AD89" s="180"/>
      <c r="AE89" s="180"/>
      <c r="AF89" s="180">
        <v>23111106</v>
      </c>
      <c r="AG89" s="180"/>
      <c r="AH89" s="180"/>
      <c r="AI89" s="180">
        <v>23111107</v>
      </c>
      <c r="AJ89" s="180"/>
      <c r="AK89" s="186"/>
      <c r="AL89" s="187">
        <v>23111108</v>
      </c>
      <c r="AM89" s="180"/>
      <c r="AN89" s="180"/>
      <c r="AO89" s="180">
        <v>23111109</v>
      </c>
      <c r="AP89" s="180"/>
      <c r="AQ89" s="180"/>
      <c r="AR89" s="180">
        <v>23111110</v>
      </c>
      <c r="AS89" s="180"/>
      <c r="AT89" s="186"/>
      <c r="AV89" s="172" t="s">
        <v>68</v>
      </c>
      <c r="AW89" s="172"/>
      <c r="AX89" s="172"/>
      <c r="AY89" s="172"/>
      <c r="AZ89" s="172"/>
      <c r="BA89" s="172"/>
      <c r="BB89" s="172"/>
      <c r="BC89" s="172"/>
      <c r="BD89" s="172"/>
      <c r="BE89" s="172"/>
      <c r="BF89" s="172"/>
      <c r="BG89" s="172"/>
      <c r="BP89" s="172" t="s">
        <v>68</v>
      </c>
      <c r="BQ89" s="172"/>
      <c r="BR89" s="172"/>
      <c r="BS89" s="172"/>
      <c r="BT89" s="172"/>
      <c r="BU89" s="172"/>
      <c r="BV89" s="172"/>
      <c r="BW89" s="172"/>
      <c r="BX89" s="172"/>
      <c r="BY89" s="172"/>
      <c r="BZ89" s="172"/>
      <c r="CA89" s="172"/>
      <c r="CJ89" s="172" t="s">
        <v>68</v>
      </c>
      <c r="CK89" s="172"/>
      <c r="CL89" s="172"/>
      <c r="CM89" s="172"/>
      <c r="CN89" s="172"/>
      <c r="CO89" s="172"/>
      <c r="CP89" s="172"/>
      <c r="CQ89" s="172"/>
      <c r="CR89" s="172"/>
      <c r="CS89" s="172"/>
      <c r="CT89" s="172"/>
      <c r="CU89" s="172"/>
    </row>
    <row r="90" spans="19:99" ht="21.95" customHeight="1" thickBot="1" x14ac:dyDescent="0.2">
      <c r="S90" s="34" t="s">
        <v>64</v>
      </c>
      <c r="T90" s="39" t="s">
        <v>61</v>
      </c>
      <c r="U90" s="28" t="s">
        <v>62</v>
      </c>
      <c r="V90" s="49" t="s">
        <v>63</v>
      </c>
      <c r="W90" s="28" t="s">
        <v>61</v>
      </c>
      <c r="X90" s="28" t="s">
        <v>62</v>
      </c>
      <c r="Y90" s="49" t="s">
        <v>63</v>
      </c>
      <c r="Z90" s="28" t="s">
        <v>61</v>
      </c>
      <c r="AA90" s="28" t="s">
        <v>62</v>
      </c>
      <c r="AB90" s="54" t="s">
        <v>63</v>
      </c>
      <c r="AC90" s="39" t="s">
        <v>61</v>
      </c>
      <c r="AD90" s="28" t="s">
        <v>62</v>
      </c>
      <c r="AE90" s="49" t="s">
        <v>63</v>
      </c>
      <c r="AF90" s="28" t="s">
        <v>61</v>
      </c>
      <c r="AG90" s="28" t="s">
        <v>62</v>
      </c>
      <c r="AH90" s="49" t="s">
        <v>63</v>
      </c>
      <c r="AI90" s="28" t="s">
        <v>61</v>
      </c>
      <c r="AJ90" s="28" t="s">
        <v>62</v>
      </c>
      <c r="AK90" s="60" t="s">
        <v>63</v>
      </c>
      <c r="AL90" s="44" t="s">
        <v>61</v>
      </c>
      <c r="AM90" s="28" t="s">
        <v>62</v>
      </c>
      <c r="AN90" s="49" t="s">
        <v>63</v>
      </c>
      <c r="AO90" s="28" t="s">
        <v>61</v>
      </c>
      <c r="AP90" s="28" t="s">
        <v>62</v>
      </c>
      <c r="AQ90" s="49" t="s">
        <v>63</v>
      </c>
      <c r="AR90" s="28" t="s">
        <v>61</v>
      </c>
      <c r="AS90" s="28" t="s">
        <v>62</v>
      </c>
      <c r="AT90" s="60" t="s">
        <v>63</v>
      </c>
      <c r="AV90" s="74" t="s">
        <v>63</v>
      </c>
      <c r="AW90" s="75" t="s">
        <v>46</v>
      </c>
      <c r="AX90" s="75" t="s">
        <v>47</v>
      </c>
      <c r="AY90" s="75" t="s">
        <v>48</v>
      </c>
      <c r="AZ90" s="75"/>
      <c r="BA90" s="75" t="s">
        <v>49</v>
      </c>
      <c r="BB90" s="75" t="s">
        <v>50</v>
      </c>
      <c r="BC90" s="75" t="s">
        <v>51</v>
      </c>
      <c r="BD90" s="75"/>
      <c r="BE90" s="75" t="s">
        <v>52</v>
      </c>
      <c r="BF90" s="75" t="s">
        <v>53</v>
      </c>
      <c r="BG90" s="75" t="s">
        <v>54</v>
      </c>
      <c r="BP90" s="74" t="s">
        <v>63</v>
      </c>
      <c r="BQ90" s="75" t="s">
        <v>46</v>
      </c>
      <c r="BR90" s="75" t="s">
        <v>47</v>
      </c>
      <c r="BS90" s="75" t="s">
        <v>48</v>
      </c>
      <c r="BT90" s="75"/>
      <c r="BU90" s="75" t="s">
        <v>49</v>
      </c>
      <c r="BV90" s="75" t="s">
        <v>50</v>
      </c>
      <c r="BW90" s="75" t="s">
        <v>51</v>
      </c>
      <c r="BX90" s="75"/>
      <c r="BY90" s="75" t="s">
        <v>52</v>
      </c>
      <c r="BZ90" s="75" t="s">
        <v>53</v>
      </c>
      <c r="CA90" s="75" t="s">
        <v>54</v>
      </c>
      <c r="CJ90" s="97" t="s">
        <v>78</v>
      </c>
      <c r="CK90" s="28" t="s">
        <v>46</v>
      </c>
      <c r="CL90" s="28" t="s">
        <v>47</v>
      </c>
      <c r="CM90" s="28" t="s">
        <v>48</v>
      </c>
      <c r="CN90" s="28"/>
      <c r="CO90" s="28" t="s">
        <v>49</v>
      </c>
      <c r="CP90" s="28" t="s">
        <v>50</v>
      </c>
      <c r="CQ90" s="28" t="s">
        <v>51</v>
      </c>
      <c r="CR90" s="28"/>
      <c r="CS90" s="28" t="s">
        <v>52</v>
      </c>
      <c r="CT90" s="28" t="s">
        <v>53</v>
      </c>
      <c r="CU90" s="28" t="s">
        <v>54</v>
      </c>
    </row>
    <row r="91" spans="19:99" ht="21.95" customHeight="1" thickTop="1" x14ac:dyDescent="0.15">
      <c r="S91" s="35" t="s">
        <v>33</v>
      </c>
      <c r="T91" s="40">
        <v>40.54</v>
      </c>
      <c r="U91" s="31">
        <v>1270000</v>
      </c>
      <c r="V91" s="82">
        <f>(U91/U$100)*100</f>
        <v>52.252622917095252</v>
      </c>
      <c r="W91" s="27">
        <v>40.229999999999997</v>
      </c>
      <c r="X91" s="31">
        <v>1440000</v>
      </c>
      <c r="Y91" s="82">
        <f>(X91/X$100)*100</f>
        <v>49.516866682713797</v>
      </c>
      <c r="Z91" s="27">
        <v>40.47</v>
      </c>
      <c r="AA91" s="31">
        <v>1390000</v>
      </c>
      <c r="AB91" s="82">
        <f>(AA91/AA$100)*100</f>
        <v>47.169811320754718</v>
      </c>
      <c r="AC91" s="40">
        <v>40.06</v>
      </c>
      <c r="AD91" s="31">
        <v>1960000</v>
      </c>
      <c r="AE91" s="82">
        <f>(AD91/AD$100)*100</f>
        <v>44.049893246432184</v>
      </c>
      <c r="AF91" s="27">
        <v>40.270000000000003</v>
      </c>
      <c r="AG91" s="31">
        <v>1000000</v>
      </c>
      <c r="AH91" s="82">
        <f>(AG91/AG$100)*100</f>
        <v>35.558969216600353</v>
      </c>
      <c r="AI91" s="27">
        <v>40.159999999999997</v>
      </c>
      <c r="AJ91" s="31">
        <v>1100000</v>
      </c>
      <c r="AK91" s="82">
        <f>(AJ91/AJ$100)*100</f>
        <v>42.643923240938165</v>
      </c>
      <c r="AL91" s="45">
        <v>40.380000000000003</v>
      </c>
      <c r="AM91" s="31">
        <v>1130000</v>
      </c>
      <c r="AN91" s="82">
        <f>(AM91/AM$100)*100</f>
        <v>48.300506086718642</v>
      </c>
      <c r="AO91" s="27">
        <v>40.22</v>
      </c>
      <c r="AP91" s="31">
        <v>2190000</v>
      </c>
      <c r="AQ91" s="82">
        <f>(AP91/AP$100)*100</f>
        <v>54.3424317617866</v>
      </c>
      <c r="AR91" s="27">
        <v>40.71</v>
      </c>
      <c r="AS91" s="31">
        <v>1160000</v>
      </c>
      <c r="AT91" s="82">
        <f>(AS91/AS$100)*100</f>
        <v>37.412717098579286</v>
      </c>
      <c r="AV91" s="35" t="s">
        <v>33</v>
      </c>
      <c r="AW91" s="79">
        <f>V91</f>
        <v>52.252622917095252</v>
      </c>
      <c r="AX91" s="79">
        <f>Y91</f>
        <v>49.516866682713797</v>
      </c>
      <c r="AY91" s="79">
        <f>AB91</f>
        <v>47.169811320754718</v>
      </c>
      <c r="AZ91" s="79"/>
      <c r="BA91" s="79">
        <f>AE91</f>
        <v>44.049893246432184</v>
      </c>
      <c r="BB91" s="79">
        <f>AH91</f>
        <v>35.558969216600353</v>
      </c>
      <c r="BC91" s="79">
        <f>AK91</f>
        <v>42.643923240938165</v>
      </c>
      <c r="BD91" s="79"/>
      <c r="BE91" s="79">
        <f>AN91</f>
        <v>48.300506086718642</v>
      </c>
      <c r="BF91" s="79">
        <f>AQ91</f>
        <v>54.3424317617866</v>
      </c>
      <c r="BG91" s="79">
        <f>AT91</f>
        <v>37.412717098579286</v>
      </c>
      <c r="BP91" s="35" t="s">
        <v>33</v>
      </c>
      <c r="BQ91" s="79">
        <f t="shared" ref="BQ91:CA91" si="132">AW91</f>
        <v>52.252622917095252</v>
      </c>
      <c r="BR91" s="79">
        <f t="shared" si="132"/>
        <v>49.516866682713797</v>
      </c>
      <c r="BS91" s="79">
        <f t="shared" si="132"/>
        <v>47.169811320754718</v>
      </c>
      <c r="BT91" s="79">
        <f t="shared" si="132"/>
        <v>0</v>
      </c>
      <c r="BU91" s="79">
        <f t="shared" si="132"/>
        <v>44.049893246432184</v>
      </c>
      <c r="BV91" s="79">
        <f t="shared" si="132"/>
        <v>35.558969216600353</v>
      </c>
      <c r="BW91" s="79">
        <f t="shared" si="132"/>
        <v>42.643923240938165</v>
      </c>
      <c r="BX91" s="79">
        <f t="shared" si="132"/>
        <v>0</v>
      </c>
      <c r="BY91" s="79">
        <f t="shared" si="132"/>
        <v>48.300506086718642</v>
      </c>
      <c r="BZ91" s="79">
        <f t="shared" si="132"/>
        <v>54.3424317617866</v>
      </c>
      <c r="CA91" s="79">
        <f t="shared" si="132"/>
        <v>37.412717098579286</v>
      </c>
      <c r="CJ91" s="35" t="s">
        <v>33</v>
      </c>
      <c r="CK91" s="91">
        <f>U91</f>
        <v>1270000</v>
      </c>
      <c r="CL91" s="91">
        <f>X91</f>
        <v>1440000</v>
      </c>
      <c r="CM91" s="91">
        <f>AA91</f>
        <v>1390000</v>
      </c>
      <c r="CN91" s="91"/>
      <c r="CO91" s="91">
        <f>AD91</f>
        <v>1960000</v>
      </c>
      <c r="CP91" s="91">
        <f>AG91</f>
        <v>1000000</v>
      </c>
      <c r="CQ91" s="91">
        <f>AJ91</f>
        <v>1100000</v>
      </c>
      <c r="CR91" s="91"/>
      <c r="CS91" s="91">
        <f>AM91</f>
        <v>1130000</v>
      </c>
      <c r="CT91" s="91">
        <f>AP91</f>
        <v>2190000</v>
      </c>
      <c r="CU91" s="91">
        <f>AS91</f>
        <v>1160000</v>
      </c>
    </row>
    <row r="92" spans="19:99" ht="21.95" customHeight="1" x14ac:dyDescent="0.15">
      <c r="S92" s="36" t="s">
        <v>34</v>
      </c>
      <c r="T92" s="41">
        <v>39.979999999999997</v>
      </c>
      <c r="U92" s="32">
        <v>34200</v>
      </c>
      <c r="V92" s="82">
        <f t="shared" ref="V92:V99" si="133">(U92/U$100)*100</f>
        <v>1.4071178769800452</v>
      </c>
      <c r="W92" s="6">
        <v>40.08</v>
      </c>
      <c r="X92" s="32">
        <v>52600</v>
      </c>
      <c r="Y92" s="82">
        <f t="shared" ref="Y92:Y99" si="134">(X92/X$100)*100</f>
        <v>1.808741102438018</v>
      </c>
      <c r="Z92" s="6">
        <v>40</v>
      </c>
      <c r="AA92" s="32">
        <v>31400</v>
      </c>
      <c r="AB92" s="82">
        <f t="shared" ref="AB92:AB99" si="135">(AA92/AA$100)*100</f>
        <v>1.0655626442242434</v>
      </c>
      <c r="AC92" s="41">
        <v>39.86</v>
      </c>
      <c r="AD92" s="32">
        <v>174000</v>
      </c>
      <c r="AE92" s="82">
        <f t="shared" ref="AE92:AE99" si="136">(AD92/AD$100)*100</f>
        <v>3.9105517473873466</v>
      </c>
      <c r="AF92" s="6">
        <v>40.090000000000003</v>
      </c>
      <c r="AG92" s="32">
        <v>117000</v>
      </c>
      <c r="AH92" s="82">
        <f t="shared" ref="AH92:AH99" si="137">(AG92/AG$100)*100</f>
        <v>4.1603993983422409</v>
      </c>
      <c r="AI92" s="6">
        <v>40.01</v>
      </c>
      <c r="AJ92" s="32">
        <v>107000</v>
      </c>
      <c r="AK92" s="82">
        <f t="shared" ref="AK92:AK99" si="138">(AJ92/AJ$100)*100</f>
        <v>4.1480907152548943</v>
      </c>
      <c r="AL92" s="46">
        <v>40.229999999999997</v>
      </c>
      <c r="AM92" s="32">
        <v>187000</v>
      </c>
      <c r="AN92" s="82">
        <f t="shared" ref="AN92:AN99" si="139">(AM92/AM$100)*100</f>
        <v>7.9930926001914928</v>
      </c>
      <c r="AO92" s="6">
        <v>40.06</v>
      </c>
      <c r="AP92" s="32">
        <v>244000</v>
      </c>
      <c r="AQ92" s="82">
        <f t="shared" ref="AQ92:AQ99" si="140">(AP92/AP$100)*100</f>
        <v>6.0545905707196024</v>
      </c>
      <c r="AR92" s="6">
        <v>40.44</v>
      </c>
      <c r="AS92" s="32">
        <v>208000</v>
      </c>
      <c r="AT92" s="82">
        <f t="shared" ref="AT92:AT99" si="141">(AS92/AS$100)*100</f>
        <v>6.7084872038831813</v>
      </c>
      <c r="AV92" s="36" t="s">
        <v>34</v>
      </c>
      <c r="AW92" s="80">
        <f t="shared" ref="AW92:AW99" si="142">V92</f>
        <v>1.4071178769800452</v>
      </c>
      <c r="AX92" s="80">
        <f t="shared" ref="AX92:AX99" si="143">Y92</f>
        <v>1.808741102438018</v>
      </c>
      <c r="AY92" s="80">
        <f t="shared" ref="AY92:AY99" si="144">AB92</f>
        <v>1.0655626442242434</v>
      </c>
      <c r="AZ92" s="80"/>
      <c r="BA92" s="80">
        <f t="shared" ref="BA92:BA99" si="145">AE92</f>
        <v>3.9105517473873466</v>
      </c>
      <c r="BB92" s="80">
        <f t="shared" ref="BB92:BB99" si="146">AH92</f>
        <v>4.1603993983422409</v>
      </c>
      <c r="BC92" s="80">
        <f t="shared" ref="BC92:BC99" si="147">AK92</f>
        <v>4.1480907152548943</v>
      </c>
      <c r="BD92" s="80"/>
      <c r="BE92" s="80">
        <f t="shared" ref="BE92:BE99" si="148">AN92</f>
        <v>7.9930926001914928</v>
      </c>
      <c r="BF92" s="80">
        <f t="shared" ref="BF92" si="149">AQ92</f>
        <v>6.0545905707196024</v>
      </c>
      <c r="BG92" s="80">
        <f t="shared" ref="BG92:BG98" si="150">AT92</f>
        <v>6.7084872038831813</v>
      </c>
      <c r="BP92" s="36" t="s">
        <v>35</v>
      </c>
      <c r="BQ92" s="80">
        <f t="shared" ref="BQ92:CA92" si="151">AW93</f>
        <v>37.687718576424608</v>
      </c>
      <c r="BR92" s="80">
        <f t="shared" si="151"/>
        <v>38.169251401258549</v>
      </c>
      <c r="BS92" s="80">
        <f t="shared" si="151"/>
        <v>44.115650875525994</v>
      </c>
      <c r="BT92" s="80">
        <f t="shared" si="151"/>
        <v>0</v>
      </c>
      <c r="BU92" s="80">
        <f t="shared" si="151"/>
        <v>32.812675581526015</v>
      </c>
      <c r="BV92" s="80">
        <f t="shared" si="151"/>
        <v>24.713483605537242</v>
      </c>
      <c r="BW92" s="80">
        <f t="shared" si="151"/>
        <v>28.14498933901919</v>
      </c>
      <c r="BX92" s="80">
        <f t="shared" si="151"/>
        <v>0</v>
      </c>
      <c r="BY92" s="80">
        <f t="shared" si="151"/>
        <v>17.140268089180687</v>
      </c>
      <c r="BZ92" s="80">
        <f t="shared" si="151"/>
        <v>21.662531017369727</v>
      </c>
      <c r="CA92" s="80">
        <f t="shared" si="151"/>
        <v>19.415910080469594</v>
      </c>
      <c r="CJ92" s="36" t="s">
        <v>34</v>
      </c>
      <c r="CK92" s="91">
        <f t="shared" ref="CK92:CK99" si="152">U92</f>
        <v>34200</v>
      </c>
      <c r="CL92" s="91">
        <f t="shared" ref="CL92:CL99" si="153">X92</f>
        <v>52600</v>
      </c>
      <c r="CM92" s="91">
        <f t="shared" ref="CM92:CM99" si="154">AA92</f>
        <v>31400</v>
      </c>
      <c r="CN92" s="92"/>
      <c r="CO92" s="91">
        <f t="shared" ref="CO92:CO99" si="155">AD92</f>
        <v>174000</v>
      </c>
      <c r="CP92" s="91">
        <f t="shared" ref="CP92:CP99" si="156">AG92</f>
        <v>117000</v>
      </c>
      <c r="CQ92" s="91">
        <f t="shared" ref="CQ92:CQ99" si="157">AJ92</f>
        <v>107000</v>
      </c>
      <c r="CR92" s="92"/>
      <c r="CS92" s="91">
        <f t="shared" ref="CS92:CS99" si="158">AM92</f>
        <v>187000</v>
      </c>
      <c r="CT92" s="91">
        <f t="shared" ref="CT92:CT99" si="159">AP92</f>
        <v>244000</v>
      </c>
      <c r="CU92" s="91">
        <f t="shared" ref="CU92:CU99" si="160">AS92</f>
        <v>208000</v>
      </c>
    </row>
    <row r="93" spans="19:99" ht="21.95" customHeight="1" x14ac:dyDescent="0.15">
      <c r="S93" s="36" t="s">
        <v>35</v>
      </c>
      <c r="T93" s="41">
        <v>40.119999999999997</v>
      </c>
      <c r="U93" s="32">
        <v>916000</v>
      </c>
      <c r="V93" s="82">
        <f t="shared" si="133"/>
        <v>37.687718576424608</v>
      </c>
      <c r="W93" s="6">
        <v>39.82</v>
      </c>
      <c r="X93" s="32">
        <v>1110000</v>
      </c>
      <c r="Y93" s="82">
        <f t="shared" si="134"/>
        <v>38.169251401258549</v>
      </c>
      <c r="Z93" s="6">
        <v>40.03</v>
      </c>
      <c r="AA93" s="32">
        <v>1300000</v>
      </c>
      <c r="AB93" s="82">
        <f t="shared" si="135"/>
        <v>44.115650875525994</v>
      </c>
      <c r="AC93" s="41">
        <v>39.659999999999997</v>
      </c>
      <c r="AD93" s="32">
        <v>1460000</v>
      </c>
      <c r="AE93" s="82">
        <f t="shared" si="136"/>
        <v>32.812675581526015</v>
      </c>
      <c r="AF93" s="6">
        <v>39.85</v>
      </c>
      <c r="AG93" s="32">
        <v>695000</v>
      </c>
      <c r="AH93" s="82">
        <f t="shared" si="137"/>
        <v>24.713483605537242</v>
      </c>
      <c r="AI93" s="6">
        <v>39.83</v>
      </c>
      <c r="AJ93" s="32">
        <v>726000</v>
      </c>
      <c r="AK93" s="82">
        <f t="shared" si="138"/>
        <v>28.14498933901919</v>
      </c>
      <c r="AL93" s="46">
        <v>40.020000000000003</v>
      </c>
      <c r="AM93" s="32">
        <v>401000</v>
      </c>
      <c r="AN93" s="82">
        <f t="shared" si="139"/>
        <v>17.140268089180687</v>
      </c>
      <c r="AO93" s="6">
        <v>39.9</v>
      </c>
      <c r="AP93" s="32">
        <v>873000</v>
      </c>
      <c r="AQ93" s="82">
        <f t="shared" si="140"/>
        <v>21.662531017369727</v>
      </c>
      <c r="AR93" s="6">
        <v>40.229999999999997</v>
      </c>
      <c r="AS93" s="32">
        <v>602000</v>
      </c>
      <c r="AT93" s="82">
        <f t="shared" si="141"/>
        <v>19.415910080469594</v>
      </c>
      <c r="AV93" s="36" t="s">
        <v>35</v>
      </c>
      <c r="AW93" s="80">
        <f t="shared" si="142"/>
        <v>37.687718576424608</v>
      </c>
      <c r="AX93" s="80">
        <f t="shared" si="143"/>
        <v>38.169251401258549</v>
      </c>
      <c r="AY93" s="80">
        <f t="shared" si="144"/>
        <v>44.115650875525994</v>
      </c>
      <c r="AZ93" s="80"/>
      <c r="BA93" s="80">
        <f t="shared" si="145"/>
        <v>32.812675581526015</v>
      </c>
      <c r="BB93" s="80">
        <f t="shared" si="146"/>
        <v>24.713483605537242</v>
      </c>
      <c r="BC93" s="80">
        <f t="shared" si="147"/>
        <v>28.14498933901919</v>
      </c>
      <c r="BD93" s="80"/>
      <c r="BE93" s="80">
        <f t="shared" si="148"/>
        <v>17.140268089180687</v>
      </c>
      <c r="BF93" s="80">
        <f>AQ93</f>
        <v>21.662531017369727</v>
      </c>
      <c r="BG93" s="80">
        <f t="shared" si="150"/>
        <v>19.415910080469594</v>
      </c>
      <c r="BP93" s="36" t="s">
        <v>38</v>
      </c>
      <c r="BQ93" s="80">
        <f t="shared" ref="BQ93:CA93" si="161">AW96</f>
        <v>3.4313927175478298</v>
      </c>
      <c r="BR93" s="80">
        <f t="shared" si="161"/>
        <v>3.1910869639971113</v>
      </c>
      <c r="BS93" s="80">
        <f t="shared" si="161"/>
        <v>3.2645581647889235</v>
      </c>
      <c r="BT93" s="80">
        <f t="shared" si="161"/>
        <v>0</v>
      </c>
      <c r="BU93" s="80">
        <f t="shared" si="161"/>
        <v>4.4499381953028427</v>
      </c>
      <c r="BV93" s="80">
        <f t="shared" si="161"/>
        <v>5.2627274440568517</v>
      </c>
      <c r="BW93" s="80">
        <f t="shared" si="161"/>
        <v>3.5084318666408216</v>
      </c>
      <c r="BX93" s="80">
        <f t="shared" si="161"/>
        <v>0</v>
      </c>
      <c r="BY93" s="80">
        <f t="shared" si="161"/>
        <v>1.6627342360826154</v>
      </c>
      <c r="BZ93" s="80">
        <f t="shared" si="161"/>
        <v>2.5558312655086848</v>
      </c>
      <c r="CA93" s="80">
        <f t="shared" si="161"/>
        <v>4.7733466643014948</v>
      </c>
      <c r="CJ93" s="36" t="s">
        <v>35</v>
      </c>
      <c r="CK93" s="91">
        <f t="shared" si="152"/>
        <v>916000</v>
      </c>
      <c r="CL93" s="91">
        <f t="shared" si="153"/>
        <v>1110000</v>
      </c>
      <c r="CM93" s="91">
        <f t="shared" si="154"/>
        <v>1300000</v>
      </c>
      <c r="CN93" s="92"/>
      <c r="CO93" s="91">
        <f t="shared" si="155"/>
        <v>1460000</v>
      </c>
      <c r="CP93" s="91">
        <f t="shared" si="156"/>
        <v>695000</v>
      </c>
      <c r="CQ93" s="91">
        <f t="shared" si="157"/>
        <v>726000</v>
      </c>
      <c r="CR93" s="92"/>
      <c r="CS93" s="91">
        <f t="shared" si="158"/>
        <v>401000</v>
      </c>
      <c r="CT93" s="91">
        <f t="shared" si="159"/>
        <v>873000</v>
      </c>
      <c r="CU93" s="91">
        <f t="shared" si="160"/>
        <v>602000</v>
      </c>
    </row>
    <row r="94" spans="19:99" ht="21.95" customHeight="1" x14ac:dyDescent="0.15">
      <c r="S94" s="36" t="s">
        <v>36</v>
      </c>
      <c r="T94" s="41">
        <v>39.89</v>
      </c>
      <c r="U94" s="32">
        <v>117000</v>
      </c>
      <c r="V94" s="82">
        <f t="shared" si="133"/>
        <v>4.8138243159843652</v>
      </c>
      <c r="W94" s="6">
        <v>39.61</v>
      </c>
      <c r="X94" s="32">
        <v>198000</v>
      </c>
      <c r="Y94" s="82">
        <f t="shared" si="134"/>
        <v>6.8085691688731478</v>
      </c>
      <c r="Z94" s="6">
        <v>39.85</v>
      </c>
      <c r="AA94" s="32">
        <v>117000</v>
      </c>
      <c r="AB94" s="82">
        <f t="shared" si="135"/>
        <v>3.9704085787973393</v>
      </c>
      <c r="AC94" s="41">
        <v>39.46</v>
      </c>
      <c r="AD94" s="32">
        <v>531000</v>
      </c>
      <c r="AE94" s="82">
        <f t="shared" si="136"/>
        <v>11.933925160130352</v>
      </c>
      <c r="AF94" s="6">
        <v>39.590000000000003</v>
      </c>
      <c r="AG94" s="32">
        <v>611000</v>
      </c>
      <c r="AH94" s="82">
        <f t="shared" si="137"/>
        <v>21.726530191342814</v>
      </c>
      <c r="AI94" s="6">
        <v>39.54</v>
      </c>
      <c r="AJ94" s="32">
        <v>438000</v>
      </c>
      <c r="AK94" s="82">
        <f t="shared" si="138"/>
        <v>16.980034890482649</v>
      </c>
      <c r="AL94" s="46">
        <v>39.72</v>
      </c>
      <c r="AM94" s="32">
        <v>468000</v>
      </c>
      <c r="AN94" s="82">
        <f t="shared" si="139"/>
        <v>20.004103405826836</v>
      </c>
      <c r="AO94" s="6">
        <v>39.68</v>
      </c>
      <c r="AP94" s="32">
        <v>469000</v>
      </c>
      <c r="AQ94" s="82">
        <f t="shared" si="140"/>
        <v>11.637717121588089</v>
      </c>
      <c r="AR94" s="6">
        <v>39.97</v>
      </c>
      <c r="AS94" s="32">
        <v>686000</v>
      </c>
      <c r="AT94" s="82">
        <f t="shared" si="141"/>
        <v>22.125106835883955</v>
      </c>
      <c r="AV94" s="36" t="s">
        <v>36</v>
      </c>
      <c r="AW94" s="80">
        <f t="shared" si="142"/>
        <v>4.8138243159843652</v>
      </c>
      <c r="AX94" s="80">
        <f t="shared" si="143"/>
        <v>6.8085691688731478</v>
      </c>
      <c r="AY94" s="80">
        <f t="shared" si="144"/>
        <v>3.9704085787973393</v>
      </c>
      <c r="AZ94" s="80"/>
      <c r="BA94" s="80">
        <f t="shared" si="145"/>
        <v>11.933925160130352</v>
      </c>
      <c r="BB94" s="80">
        <f t="shared" si="146"/>
        <v>21.726530191342814</v>
      </c>
      <c r="BC94" s="80">
        <f t="shared" si="147"/>
        <v>16.980034890482649</v>
      </c>
      <c r="BD94" s="80"/>
      <c r="BE94" s="80">
        <f t="shared" si="148"/>
        <v>20.004103405826836</v>
      </c>
      <c r="BF94" s="80">
        <f t="shared" ref="BF94:BF98" si="162">AQ94</f>
        <v>11.637717121588089</v>
      </c>
      <c r="BG94" s="80">
        <f t="shared" si="150"/>
        <v>22.125106835883955</v>
      </c>
      <c r="BP94" s="36" t="s">
        <v>34</v>
      </c>
      <c r="BQ94" s="80">
        <f t="shared" ref="BQ94:CA94" si="163">AW92</f>
        <v>1.4071178769800452</v>
      </c>
      <c r="BR94" s="80">
        <f t="shared" si="163"/>
        <v>1.808741102438018</v>
      </c>
      <c r="BS94" s="80">
        <f t="shared" si="163"/>
        <v>1.0655626442242434</v>
      </c>
      <c r="BT94" s="80">
        <f t="shared" si="163"/>
        <v>0</v>
      </c>
      <c r="BU94" s="80">
        <f t="shared" si="163"/>
        <v>3.9105517473873466</v>
      </c>
      <c r="BV94" s="80">
        <f t="shared" si="163"/>
        <v>4.1603993983422409</v>
      </c>
      <c r="BW94" s="80">
        <f t="shared" si="163"/>
        <v>4.1480907152548943</v>
      </c>
      <c r="BX94" s="80">
        <f t="shared" si="163"/>
        <v>0</v>
      </c>
      <c r="BY94" s="80">
        <f t="shared" si="163"/>
        <v>7.9930926001914928</v>
      </c>
      <c r="BZ94" s="80">
        <f t="shared" si="163"/>
        <v>6.0545905707196024</v>
      </c>
      <c r="CA94" s="80">
        <f t="shared" si="163"/>
        <v>6.7084872038831813</v>
      </c>
      <c r="CJ94" s="36" t="s">
        <v>36</v>
      </c>
      <c r="CK94" s="91">
        <f t="shared" si="152"/>
        <v>117000</v>
      </c>
      <c r="CL94" s="91">
        <f t="shared" si="153"/>
        <v>198000</v>
      </c>
      <c r="CM94" s="91">
        <f t="shared" si="154"/>
        <v>117000</v>
      </c>
      <c r="CN94" s="92"/>
      <c r="CO94" s="91">
        <f t="shared" si="155"/>
        <v>531000</v>
      </c>
      <c r="CP94" s="91">
        <f t="shared" si="156"/>
        <v>611000</v>
      </c>
      <c r="CQ94" s="91">
        <f t="shared" si="157"/>
        <v>438000</v>
      </c>
      <c r="CR94" s="92"/>
      <c r="CS94" s="91">
        <f t="shared" si="158"/>
        <v>468000</v>
      </c>
      <c r="CT94" s="91">
        <f t="shared" si="159"/>
        <v>469000</v>
      </c>
      <c r="CU94" s="91">
        <f t="shared" si="160"/>
        <v>686000</v>
      </c>
    </row>
    <row r="95" spans="19:99" ht="21.95" customHeight="1" x14ac:dyDescent="0.15">
      <c r="S95" s="36" t="s">
        <v>37</v>
      </c>
      <c r="T95" s="41"/>
      <c r="U95" s="32">
        <v>0</v>
      </c>
      <c r="V95" s="82">
        <f t="shared" si="133"/>
        <v>0</v>
      </c>
      <c r="W95" s="6"/>
      <c r="X95" s="32">
        <v>0</v>
      </c>
      <c r="Y95" s="82">
        <f t="shared" si="134"/>
        <v>0</v>
      </c>
      <c r="Z95" s="6"/>
      <c r="AA95" s="32">
        <v>0</v>
      </c>
      <c r="AB95" s="82">
        <f t="shared" si="135"/>
        <v>0</v>
      </c>
      <c r="AC95" s="41">
        <v>39.340000000000003</v>
      </c>
      <c r="AD95" s="32">
        <v>40400</v>
      </c>
      <c r="AE95" s="82">
        <f t="shared" si="136"/>
        <v>0.9079671873244185</v>
      </c>
      <c r="AF95" s="6">
        <v>39.409999999999997</v>
      </c>
      <c r="AG95" s="32">
        <v>68800</v>
      </c>
      <c r="AH95" s="82">
        <f t="shared" si="137"/>
        <v>2.4464570821021039</v>
      </c>
      <c r="AI95" s="6">
        <v>39.299999999999997</v>
      </c>
      <c r="AJ95" s="32">
        <v>44800</v>
      </c>
      <c r="AK95" s="82">
        <f t="shared" si="138"/>
        <v>1.7367706919945727</v>
      </c>
      <c r="AL95" s="46">
        <v>39.57</v>
      </c>
      <c r="AM95" s="32">
        <v>42500</v>
      </c>
      <c r="AN95" s="82">
        <f t="shared" si="139"/>
        <v>1.8166119545889754</v>
      </c>
      <c r="AO95" s="6">
        <v>39.56</v>
      </c>
      <c r="AP95" s="32">
        <v>31800</v>
      </c>
      <c r="AQ95" s="82">
        <f t="shared" si="140"/>
        <v>0.78908188585607941</v>
      </c>
      <c r="AR95" s="6">
        <v>39.82</v>
      </c>
      <c r="AS95" s="32">
        <v>111000</v>
      </c>
      <c r="AT95" s="82">
        <f t="shared" si="141"/>
        <v>3.5800099982261213</v>
      </c>
      <c r="AV95" s="36" t="s">
        <v>37</v>
      </c>
      <c r="AW95" s="80">
        <f t="shared" si="142"/>
        <v>0</v>
      </c>
      <c r="AX95" s="80">
        <f t="shared" si="143"/>
        <v>0</v>
      </c>
      <c r="AY95" s="80">
        <f t="shared" si="144"/>
        <v>0</v>
      </c>
      <c r="AZ95" s="80"/>
      <c r="BA95" s="80">
        <f t="shared" si="145"/>
        <v>0.9079671873244185</v>
      </c>
      <c r="BB95" s="80">
        <f t="shared" si="146"/>
        <v>2.4464570821021039</v>
      </c>
      <c r="BC95" s="80">
        <f t="shared" si="147"/>
        <v>1.7367706919945727</v>
      </c>
      <c r="BD95" s="80"/>
      <c r="BE95" s="80">
        <f t="shared" si="148"/>
        <v>1.8166119545889754</v>
      </c>
      <c r="BF95" s="80">
        <f t="shared" si="162"/>
        <v>0.78908188585607941</v>
      </c>
      <c r="BG95" s="80">
        <f t="shared" si="150"/>
        <v>3.5800099982261213</v>
      </c>
      <c r="BP95" s="36" t="s">
        <v>36</v>
      </c>
      <c r="BQ95" s="80">
        <f t="shared" ref="BQ95:CA96" si="164">AW94</f>
        <v>4.8138243159843652</v>
      </c>
      <c r="BR95" s="80">
        <f t="shared" si="164"/>
        <v>6.8085691688731478</v>
      </c>
      <c r="BS95" s="80">
        <f t="shared" si="164"/>
        <v>3.9704085787973393</v>
      </c>
      <c r="BT95" s="80">
        <f t="shared" si="164"/>
        <v>0</v>
      </c>
      <c r="BU95" s="80">
        <f t="shared" si="164"/>
        <v>11.933925160130352</v>
      </c>
      <c r="BV95" s="80">
        <f t="shared" si="164"/>
        <v>21.726530191342814</v>
      </c>
      <c r="BW95" s="80">
        <f t="shared" si="164"/>
        <v>16.980034890482649</v>
      </c>
      <c r="BX95" s="80">
        <f t="shared" si="164"/>
        <v>0</v>
      </c>
      <c r="BY95" s="80">
        <f t="shared" si="164"/>
        <v>20.004103405826836</v>
      </c>
      <c r="BZ95" s="80">
        <f t="shared" si="164"/>
        <v>11.637717121588089</v>
      </c>
      <c r="CA95" s="80">
        <f t="shared" si="164"/>
        <v>22.125106835883955</v>
      </c>
      <c r="CJ95" s="36" t="s">
        <v>37</v>
      </c>
      <c r="CK95" s="91">
        <f t="shared" si="152"/>
        <v>0</v>
      </c>
      <c r="CL95" s="91">
        <f t="shared" si="153"/>
        <v>0</v>
      </c>
      <c r="CM95" s="91">
        <f t="shared" si="154"/>
        <v>0</v>
      </c>
      <c r="CN95" s="92"/>
      <c r="CO95" s="91">
        <f t="shared" si="155"/>
        <v>40400</v>
      </c>
      <c r="CP95" s="91">
        <f t="shared" si="156"/>
        <v>68800</v>
      </c>
      <c r="CQ95" s="91">
        <f t="shared" si="157"/>
        <v>44800</v>
      </c>
      <c r="CR95" s="92"/>
      <c r="CS95" s="91">
        <f t="shared" si="158"/>
        <v>42500</v>
      </c>
      <c r="CT95" s="91">
        <f t="shared" si="159"/>
        <v>31800</v>
      </c>
      <c r="CU95" s="91">
        <f t="shared" si="160"/>
        <v>111000</v>
      </c>
    </row>
    <row r="96" spans="19:99" ht="21.95" customHeight="1" x14ac:dyDescent="0.15">
      <c r="S96" s="36" t="s">
        <v>38</v>
      </c>
      <c r="T96" s="41">
        <v>39.72</v>
      </c>
      <c r="U96" s="32">
        <v>83400</v>
      </c>
      <c r="V96" s="82">
        <f t="shared" si="133"/>
        <v>3.4313927175478298</v>
      </c>
      <c r="W96" s="6">
        <v>39.47</v>
      </c>
      <c r="X96" s="32">
        <v>92800</v>
      </c>
      <c r="Y96" s="82">
        <f t="shared" si="134"/>
        <v>3.1910869639971113</v>
      </c>
      <c r="Z96" s="6">
        <v>39.68</v>
      </c>
      <c r="AA96" s="32">
        <v>96200</v>
      </c>
      <c r="AB96" s="82">
        <f t="shared" si="135"/>
        <v>3.2645581647889235</v>
      </c>
      <c r="AC96" s="41">
        <v>39.31</v>
      </c>
      <c r="AD96" s="32">
        <v>198000</v>
      </c>
      <c r="AE96" s="82">
        <f t="shared" si="136"/>
        <v>4.4499381953028427</v>
      </c>
      <c r="AF96" s="6">
        <v>39.409999999999997</v>
      </c>
      <c r="AG96" s="32">
        <v>148000</v>
      </c>
      <c r="AH96" s="82">
        <f t="shared" si="137"/>
        <v>5.2627274440568517</v>
      </c>
      <c r="AI96" s="6">
        <v>39.36</v>
      </c>
      <c r="AJ96" s="32">
        <v>90500</v>
      </c>
      <c r="AK96" s="82">
        <f t="shared" si="138"/>
        <v>3.5084318666408216</v>
      </c>
      <c r="AL96" s="46">
        <v>39.6</v>
      </c>
      <c r="AM96" s="32">
        <v>38900</v>
      </c>
      <c r="AN96" s="82">
        <f t="shared" si="139"/>
        <v>1.6627342360826154</v>
      </c>
      <c r="AO96" s="6">
        <v>39.53</v>
      </c>
      <c r="AP96" s="32">
        <v>103000</v>
      </c>
      <c r="AQ96" s="82">
        <f t="shared" si="140"/>
        <v>2.5558312655086848</v>
      </c>
      <c r="AR96" s="6">
        <v>39.880000000000003</v>
      </c>
      <c r="AS96" s="32">
        <v>148000</v>
      </c>
      <c r="AT96" s="82">
        <f t="shared" si="141"/>
        <v>4.7733466643014948</v>
      </c>
      <c r="AV96" s="36" t="s">
        <v>38</v>
      </c>
      <c r="AW96" s="80">
        <f t="shared" si="142"/>
        <v>3.4313927175478298</v>
      </c>
      <c r="AX96" s="80">
        <f t="shared" si="143"/>
        <v>3.1910869639971113</v>
      </c>
      <c r="AY96" s="80">
        <f t="shared" si="144"/>
        <v>3.2645581647889235</v>
      </c>
      <c r="AZ96" s="80"/>
      <c r="BA96" s="80">
        <f t="shared" si="145"/>
        <v>4.4499381953028427</v>
      </c>
      <c r="BB96" s="80">
        <f t="shared" si="146"/>
        <v>5.2627274440568517</v>
      </c>
      <c r="BC96" s="80">
        <f t="shared" si="147"/>
        <v>3.5084318666408216</v>
      </c>
      <c r="BD96" s="80"/>
      <c r="BE96" s="80">
        <f t="shared" si="148"/>
        <v>1.6627342360826154</v>
      </c>
      <c r="BF96" s="80">
        <f t="shared" si="162"/>
        <v>2.5558312655086848</v>
      </c>
      <c r="BG96" s="80">
        <f t="shared" si="150"/>
        <v>4.7733466643014948</v>
      </c>
      <c r="BP96" s="36" t="s">
        <v>37</v>
      </c>
      <c r="BQ96" s="80">
        <f t="shared" si="164"/>
        <v>0</v>
      </c>
      <c r="BR96" s="80">
        <f t="shared" si="164"/>
        <v>0</v>
      </c>
      <c r="BS96" s="80">
        <f t="shared" si="164"/>
        <v>0</v>
      </c>
      <c r="BT96" s="80">
        <f t="shared" si="164"/>
        <v>0</v>
      </c>
      <c r="BU96" s="80">
        <f t="shared" si="164"/>
        <v>0.9079671873244185</v>
      </c>
      <c r="BV96" s="80">
        <f t="shared" si="164"/>
        <v>2.4464570821021039</v>
      </c>
      <c r="BW96" s="80">
        <f t="shared" si="164"/>
        <v>1.7367706919945727</v>
      </c>
      <c r="BX96" s="80">
        <f t="shared" si="164"/>
        <v>0</v>
      </c>
      <c r="BY96" s="80">
        <f t="shared" si="164"/>
        <v>1.8166119545889754</v>
      </c>
      <c r="BZ96" s="80">
        <f t="shared" si="164"/>
        <v>0.78908188585607941</v>
      </c>
      <c r="CA96" s="80">
        <f t="shared" si="164"/>
        <v>3.5800099982261213</v>
      </c>
      <c r="CJ96" s="36" t="s">
        <v>38</v>
      </c>
      <c r="CK96" s="91">
        <f t="shared" si="152"/>
        <v>83400</v>
      </c>
      <c r="CL96" s="91">
        <f t="shared" si="153"/>
        <v>92800</v>
      </c>
      <c r="CM96" s="91">
        <f t="shared" si="154"/>
        <v>96200</v>
      </c>
      <c r="CN96" s="92"/>
      <c r="CO96" s="91">
        <f t="shared" si="155"/>
        <v>198000</v>
      </c>
      <c r="CP96" s="91">
        <f t="shared" si="156"/>
        <v>148000</v>
      </c>
      <c r="CQ96" s="91">
        <f t="shared" si="157"/>
        <v>90500</v>
      </c>
      <c r="CR96" s="92"/>
      <c r="CS96" s="91">
        <f t="shared" si="158"/>
        <v>38900</v>
      </c>
      <c r="CT96" s="91">
        <f t="shared" si="159"/>
        <v>103000</v>
      </c>
      <c r="CU96" s="91">
        <f t="shared" si="160"/>
        <v>148000</v>
      </c>
    </row>
    <row r="97" spans="19:99" ht="21.95" customHeight="1" x14ac:dyDescent="0.15">
      <c r="S97" s="36" t="s">
        <v>39</v>
      </c>
      <c r="T97" s="41">
        <v>39.5</v>
      </c>
      <c r="U97" s="32">
        <v>9900</v>
      </c>
      <c r="V97" s="82">
        <f>(U97/U$100)*100</f>
        <v>0.40732359596790779</v>
      </c>
      <c r="W97" s="6">
        <v>39.29</v>
      </c>
      <c r="X97" s="32">
        <v>14700</v>
      </c>
      <c r="Y97" s="82">
        <f>(X97/X$100)*100</f>
        <v>0.50548468071937003</v>
      </c>
      <c r="Z97" s="6">
        <v>39.46</v>
      </c>
      <c r="AA97" s="32">
        <v>12200</v>
      </c>
      <c r="AB97" s="82">
        <f>(AA97/AA$100)*100</f>
        <v>0.4140084159087824</v>
      </c>
      <c r="AC97" s="41">
        <v>39.130000000000003</v>
      </c>
      <c r="AD97" s="32">
        <v>74800</v>
      </c>
      <c r="AE97" s="82">
        <f>(AD97/AD$100)*100</f>
        <v>1.6810877626699627</v>
      </c>
      <c r="AF97" s="6">
        <v>39.26</v>
      </c>
      <c r="AG97" s="32">
        <v>136000</v>
      </c>
      <c r="AH97" s="82">
        <f>(AG97/AG$100)*100</f>
        <v>4.8360198134576473</v>
      </c>
      <c r="AI97" s="6">
        <v>39.21</v>
      </c>
      <c r="AJ97" s="32">
        <v>61300</v>
      </c>
      <c r="AK97" s="82">
        <f>(AJ97/AJ$100)*100</f>
        <v>2.3764295406086449</v>
      </c>
      <c r="AL97" s="46">
        <v>39.36</v>
      </c>
      <c r="AM97" s="32">
        <v>57800</v>
      </c>
      <c r="AN97" s="82">
        <f>(AM97/AM$100)*100</f>
        <v>2.4705922582410067</v>
      </c>
      <c r="AO97" s="6">
        <v>39.409999999999997</v>
      </c>
      <c r="AP97" s="32">
        <v>93700</v>
      </c>
      <c r="AQ97" s="82">
        <f>(AP97/AP$100)*100</f>
        <v>2.3250620347394539</v>
      </c>
      <c r="AR97" s="6">
        <v>39.659999999999997</v>
      </c>
      <c r="AS97" s="32">
        <v>143000</v>
      </c>
      <c r="AT97" s="82">
        <f>(AS97/AS$100)*100</f>
        <v>4.6120849526696883</v>
      </c>
      <c r="AV97" s="36" t="s">
        <v>39</v>
      </c>
      <c r="AW97" s="80">
        <f t="shared" si="142"/>
        <v>0.40732359596790779</v>
      </c>
      <c r="AX97" s="80">
        <f t="shared" si="143"/>
        <v>0.50548468071937003</v>
      </c>
      <c r="AY97" s="80">
        <f t="shared" si="144"/>
        <v>0.4140084159087824</v>
      </c>
      <c r="AZ97" s="80"/>
      <c r="BA97" s="80">
        <f t="shared" si="145"/>
        <v>1.6810877626699627</v>
      </c>
      <c r="BB97" s="80">
        <f t="shared" si="146"/>
        <v>4.8360198134576473</v>
      </c>
      <c r="BC97" s="80">
        <f t="shared" si="147"/>
        <v>2.3764295406086449</v>
      </c>
      <c r="BD97" s="80"/>
      <c r="BE97" s="80">
        <f t="shared" si="148"/>
        <v>2.4705922582410067</v>
      </c>
      <c r="BF97" s="80">
        <f t="shared" si="162"/>
        <v>2.3250620347394539</v>
      </c>
      <c r="BG97" s="80">
        <f t="shared" si="150"/>
        <v>4.6120849526696883</v>
      </c>
      <c r="BP97" s="36" t="s">
        <v>39</v>
      </c>
      <c r="BQ97" s="80">
        <f t="shared" ref="BQ97:CA99" si="165">AW97</f>
        <v>0.40732359596790779</v>
      </c>
      <c r="BR97" s="80">
        <f t="shared" si="165"/>
        <v>0.50548468071937003</v>
      </c>
      <c r="BS97" s="80">
        <f t="shared" si="165"/>
        <v>0.4140084159087824</v>
      </c>
      <c r="BT97" s="80">
        <f t="shared" si="165"/>
        <v>0</v>
      </c>
      <c r="BU97" s="80">
        <f t="shared" si="165"/>
        <v>1.6810877626699627</v>
      </c>
      <c r="BV97" s="80">
        <f t="shared" si="165"/>
        <v>4.8360198134576473</v>
      </c>
      <c r="BW97" s="80">
        <f t="shared" si="165"/>
        <v>2.3764295406086449</v>
      </c>
      <c r="BX97" s="80">
        <f t="shared" si="165"/>
        <v>0</v>
      </c>
      <c r="BY97" s="80">
        <f t="shared" si="165"/>
        <v>2.4705922582410067</v>
      </c>
      <c r="BZ97" s="80">
        <f t="shared" si="165"/>
        <v>2.3250620347394539</v>
      </c>
      <c r="CA97" s="80">
        <f t="shared" si="165"/>
        <v>4.6120849526696883</v>
      </c>
      <c r="CJ97" s="36" t="s">
        <v>39</v>
      </c>
      <c r="CK97" s="91">
        <f t="shared" si="152"/>
        <v>9900</v>
      </c>
      <c r="CL97" s="91">
        <f t="shared" si="153"/>
        <v>14700</v>
      </c>
      <c r="CM97" s="91">
        <f t="shared" si="154"/>
        <v>12200</v>
      </c>
      <c r="CN97" s="92"/>
      <c r="CO97" s="91">
        <f t="shared" si="155"/>
        <v>74800</v>
      </c>
      <c r="CP97" s="91">
        <f t="shared" si="156"/>
        <v>136000</v>
      </c>
      <c r="CQ97" s="91">
        <f t="shared" si="157"/>
        <v>61300</v>
      </c>
      <c r="CR97" s="92"/>
      <c r="CS97" s="91">
        <f t="shared" si="158"/>
        <v>57800</v>
      </c>
      <c r="CT97" s="91">
        <f t="shared" si="159"/>
        <v>93700</v>
      </c>
      <c r="CU97" s="91">
        <f t="shared" si="160"/>
        <v>143000</v>
      </c>
    </row>
    <row r="98" spans="19:99" ht="21.95" customHeight="1" x14ac:dyDescent="0.15">
      <c r="S98" s="36" t="s">
        <v>40</v>
      </c>
      <c r="T98" s="41"/>
      <c r="U98" s="32">
        <v>0</v>
      </c>
      <c r="V98" s="82">
        <f t="shared" si="133"/>
        <v>0</v>
      </c>
      <c r="W98" s="6"/>
      <c r="X98" s="32">
        <v>0</v>
      </c>
      <c r="Y98" s="82">
        <f t="shared" si="134"/>
        <v>0</v>
      </c>
      <c r="Z98" s="6"/>
      <c r="AA98" s="32">
        <v>0</v>
      </c>
      <c r="AB98" s="82">
        <f t="shared" si="135"/>
        <v>0</v>
      </c>
      <c r="AC98" s="41">
        <v>39.130000000000003</v>
      </c>
      <c r="AD98" s="32">
        <v>11300</v>
      </c>
      <c r="AE98" s="82">
        <f t="shared" si="136"/>
        <v>0.25396111922687942</v>
      </c>
      <c r="AF98" s="6">
        <v>39.14</v>
      </c>
      <c r="AG98" s="32">
        <v>31600</v>
      </c>
      <c r="AH98" s="82">
        <f t="shared" si="137"/>
        <v>1.1236634272445711</v>
      </c>
      <c r="AI98" s="6">
        <v>39.06</v>
      </c>
      <c r="AJ98" s="32">
        <v>11900</v>
      </c>
      <c r="AK98" s="82">
        <f t="shared" si="138"/>
        <v>0.46132971506105835</v>
      </c>
      <c r="AL98" s="46">
        <v>39.33</v>
      </c>
      <c r="AM98" s="32">
        <v>11400</v>
      </c>
      <c r="AN98" s="82">
        <f t="shared" si="139"/>
        <v>0.48727944193680756</v>
      </c>
      <c r="AO98" s="6">
        <v>39.229999999999997</v>
      </c>
      <c r="AP98" s="32">
        <v>25500</v>
      </c>
      <c r="AQ98" s="82">
        <f t="shared" si="140"/>
        <v>0.63275434243176176</v>
      </c>
      <c r="AR98" s="6">
        <v>39.54</v>
      </c>
      <c r="AS98" s="32">
        <v>36200</v>
      </c>
      <c r="AT98" s="82">
        <f t="shared" si="141"/>
        <v>1.1675347922142845</v>
      </c>
      <c r="AV98" s="36" t="s">
        <v>40</v>
      </c>
      <c r="AW98" s="73">
        <f t="shared" si="142"/>
        <v>0</v>
      </c>
      <c r="AX98" s="73">
        <f t="shared" si="143"/>
        <v>0</v>
      </c>
      <c r="AY98" s="73">
        <f t="shared" si="144"/>
        <v>0</v>
      </c>
      <c r="AZ98" s="73"/>
      <c r="BA98" s="80">
        <f t="shared" si="145"/>
        <v>0.25396111922687942</v>
      </c>
      <c r="BB98" s="80">
        <f t="shared" si="146"/>
        <v>1.1236634272445711</v>
      </c>
      <c r="BC98" s="80">
        <f t="shared" si="147"/>
        <v>0.46132971506105835</v>
      </c>
      <c r="BD98" s="80"/>
      <c r="BE98" s="80">
        <f t="shared" si="148"/>
        <v>0.48727944193680756</v>
      </c>
      <c r="BF98" s="80">
        <f t="shared" si="162"/>
        <v>0.63275434243176176</v>
      </c>
      <c r="BG98" s="80">
        <f t="shared" si="150"/>
        <v>1.1675347922142845</v>
      </c>
      <c r="BP98" s="36" t="s">
        <v>40</v>
      </c>
      <c r="BQ98" s="80">
        <f t="shared" si="165"/>
        <v>0</v>
      </c>
      <c r="BR98" s="80">
        <f t="shared" si="165"/>
        <v>0</v>
      </c>
      <c r="BS98" s="80">
        <f t="shared" si="165"/>
        <v>0</v>
      </c>
      <c r="BT98" s="80">
        <f t="shared" si="165"/>
        <v>0</v>
      </c>
      <c r="BU98" s="80">
        <f t="shared" si="165"/>
        <v>0.25396111922687942</v>
      </c>
      <c r="BV98" s="80">
        <f t="shared" si="165"/>
        <v>1.1236634272445711</v>
      </c>
      <c r="BW98" s="80">
        <f t="shared" si="165"/>
        <v>0.46132971506105835</v>
      </c>
      <c r="BX98" s="80">
        <f t="shared" si="165"/>
        <v>0</v>
      </c>
      <c r="BY98" s="80">
        <f t="shared" si="165"/>
        <v>0.48727944193680756</v>
      </c>
      <c r="BZ98" s="80">
        <f t="shared" si="165"/>
        <v>0.63275434243176176</v>
      </c>
      <c r="CA98" s="80">
        <f t="shared" si="165"/>
        <v>1.1675347922142845</v>
      </c>
      <c r="CJ98" s="36" t="s">
        <v>40</v>
      </c>
      <c r="CK98" s="91">
        <f t="shared" si="152"/>
        <v>0</v>
      </c>
      <c r="CL98" s="91">
        <f t="shared" si="153"/>
        <v>0</v>
      </c>
      <c r="CM98" s="91">
        <f t="shared" si="154"/>
        <v>0</v>
      </c>
      <c r="CN98" s="93"/>
      <c r="CO98" s="91">
        <f t="shared" si="155"/>
        <v>11300</v>
      </c>
      <c r="CP98" s="91">
        <f t="shared" si="156"/>
        <v>31600</v>
      </c>
      <c r="CQ98" s="91">
        <f t="shared" si="157"/>
        <v>11900</v>
      </c>
      <c r="CR98" s="92"/>
      <c r="CS98" s="91">
        <f t="shared" si="158"/>
        <v>11400</v>
      </c>
      <c r="CT98" s="91">
        <f t="shared" si="159"/>
        <v>25500</v>
      </c>
      <c r="CU98" s="91">
        <f t="shared" si="160"/>
        <v>36200</v>
      </c>
    </row>
    <row r="99" spans="19:99" ht="21.95" customHeight="1" thickBot="1" x14ac:dyDescent="0.2">
      <c r="S99" s="37" t="s">
        <v>41</v>
      </c>
      <c r="T99" s="42"/>
      <c r="U99" s="33">
        <v>0</v>
      </c>
      <c r="V99" s="52">
        <f t="shared" si="133"/>
        <v>0</v>
      </c>
      <c r="W99" s="29"/>
      <c r="X99" s="33">
        <v>0</v>
      </c>
      <c r="Y99" s="52">
        <f t="shared" si="134"/>
        <v>0</v>
      </c>
      <c r="Z99" s="29"/>
      <c r="AA99" s="33">
        <v>0</v>
      </c>
      <c r="AB99" s="52">
        <f t="shared" si="135"/>
        <v>0</v>
      </c>
      <c r="AC99" s="42"/>
      <c r="AD99" s="33">
        <v>0</v>
      </c>
      <c r="AE99" s="52">
        <f t="shared" si="136"/>
        <v>0</v>
      </c>
      <c r="AF99" s="29">
        <v>39.08</v>
      </c>
      <c r="AG99" s="33">
        <v>4830</v>
      </c>
      <c r="AH99" s="52">
        <f t="shared" si="137"/>
        <v>0.17174982131617969</v>
      </c>
      <c r="AI99" s="29"/>
      <c r="AJ99" s="33">
        <v>0</v>
      </c>
      <c r="AK99" s="52">
        <f t="shared" si="138"/>
        <v>0</v>
      </c>
      <c r="AL99" s="47">
        <v>39.14</v>
      </c>
      <c r="AM99" s="33">
        <v>2920</v>
      </c>
      <c r="AN99" s="52">
        <f t="shared" si="139"/>
        <v>0.12481192723293667</v>
      </c>
      <c r="AO99" s="29"/>
      <c r="AP99" s="33">
        <v>0</v>
      </c>
      <c r="AQ99" s="52">
        <f t="shared" si="140"/>
        <v>0</v>
      </c>
      <c r="AR99" s="29">
        <v>39.39</v>
      </c>
      <c r="AS99" s="33">
        <v>6350</v>
      </c>
      <c r="AT99" s="52">
        <f t="shared" si="141"/>
        <v>0.20480237377239521</v>
      </c>
      <c r="AV99" s="77" t="s">
        <v>41</v>
      </c>
      <c r="AW99" s="78">
        <f t="shared" si="142"/>
        <v>0</v>
      </c>
      <c r="AX99" s="78">
        <f t="shared" si="143"/>
        <v>0</v>
      </c>
      <c r="AY99" s="78">
        <f t="shared" si="144"/>
        <v>0</v>
      </c>
      <c r="AZ99" s="78"/>
      <c r="BA99" s="81">
        <f t="shared" si="145"/>
        <v>0</v>
      </c>
      <c r="BB99" s="81">
        <f t="shared" si="146"/>
        <v>0.17174982131617969</v>
      </c>
      <c r="BC99" s="81">
        <f t="shared" si="147"/>
        <v>0</v>
      </c>
      <c r="BD99" s="81"/>
      <c r="BE99" s="81">
        <f t="shared" si="148"/>
        <v>0.12481192723293667</v>
      </c>
      <c r="BF99" s="81">
        <f>AQ99</f>
        <v>0</v>
      </c>
      <c r="BG99" s="81">
        <f>AT99</f>
        <v>0.20480237377239521</v>
      </c>
      <c r="BP99" s="77" t="s">
        <v>41</v>
      </c>
      <c r="BQ99" s="81">
        <f t="shared" si="165"/>
        <v>0</v>
      </c>
      <c r="BR99" s="81">
        <f t="shared" si="165"/>
        <v>0</v>
      </c>
      <c r="BS99" s="81">
        <f t="shared" si="165"/>
        <v>0</v>
      </c>
      <c r="BT99" s="81">
        <f t="shared" si="165"/>
        <v>0</v>
      </c>
      <c r="BU99" s="81">
        <f t="shared" si="165"/>
        <v>0</v>
      </c>
      <c r="BV99" s="81">
        <f t="shared" si="165"/>
        <v>0.17174982131617969</v>
      </c>
      <c r="BW99" s="81">
        <f t="shared" si="165"/>
        <v>0</v>
      </c>
      <c r="BX99" s="81">
        <f t="shared" si="165"/>
        <v>0</v>
      </c>
      <c r="BY99" s="81">
        <f t="shared" si="165"/>
        <v>0.12481192723293667</v>
      </c>
      <c r="BZ99" s="81">
        <f t="shared" si="165"/>
        <v>0</v>
      </c>
      <c r="CA99" s="81">
        <f t="shared" si="165"/>
        <v>0.20480237377239521</v>
      </c>
      <c r="CJ99" s="90" t="s">
        <v>41</v>
      </c>
      <c r="CK99" s="94">
        <f t="shared" si="152"/>
        <v>0</v>
      </c>
      <c r="CL99" s="94">
        <f t="shared" si="153"/>
        <v>0</v>
      </c>
      <c r="CM99" s="94">
        <f t="shared" si="154"/>
        <v>0</v>
      </c>
      <c r="CN99" s="95"/>
      <c r="CO99" s="94">
        <f t="shared" si="155"/>
        <v>0</v>
      </c>
      <c r="CP99" s="94">
        <f t="shared" si="156"/>
        <v>4830</v>
      </c>
      <c r="CQ99" s="94">
        <f t="shared" si="157"/>
        <v>0</v>
      </c>
      <c r="CR99" s="94"/>
      <c r="CS99" s="94">
        <f t="shared" si="158"/>
        <v>2920</v>
      </c>
      <c r="CT99" s="94">
        <f t="shared" si="159"/>
        <v>0</v>
      </c>
      <c r="CU99" s="94">
        <f t="shared" si="160"/>
        <v>6350</v>
      </c>
    </row>
    <row r="100" spans="19:99" ht="21.95" customHeight="1" thickTop="1" x14ac:dyDescent="0.15">
      <c r="S100" s="38" t="s">
        <v>65</v>
      </c>
      <c r="T100" s="43"/>
      <c r="U100" s="31">
        <f>SUM(U91:U99)</f>
        <v>2430500</v>
      </c>
      <c r="V100" s="82">
        <f>SUM(V91:V99)</f>
        <v>100</v>
      </c>
      <c r="W100" s="30"/>
      <c r="X100" s="31">
        <f>SUM(X91:X99)</f>
        <v>2908100</v>
      </c>
      <c r="Y100" s="82">
        <f>SUM(Y91:Y99)</f>
        <v>100</v>
      </c>
      <c r="Z100" s="30"/>
      <c r="AA100" s="31">
        <f>SUM(AA91:AA99)</f>
        <v>2946800</v>
      </c>
      <c r="AB100" s="82">
        <f>SUM(AB91:AB99)</f>
        <v>99.999999999999986</v>
      </c>
      <c r="AC100" s="43"/>
      <c r="AD100" s="31">
        <f>SUM(AD91:AD99)</f>
        <v>4449500</v>
      </c>
      <c r="AE100" s="82">
        <f>SUM(AE91:AE99)</f>
        <v>100.00000000000001</v>
      </c>
      <c r="AF100" s="30"/>
      <c r="AG100" s="31">
        <f>SUM(AG91:AG99)</f>
        <v>2812230</v>
      </c>
      <c r="AH100" s="82">
        <f>SUM(AH91:AH99)</f>
        <v>100.00000000000001</v>
      </c>
      <c r="AI100" s="30"/>
      <c r="AJ100" s="31">
        <f>SUM(AJ91:AJ99)</f>
        <v>2579500</v>
      </c>
      <c r="AK100" s="82">
        <f>SUM(AK91:AK99)</f>
        <v>100</v>
      </c>
      <c r="AL100" s="48"/>
      <c r="AM100" s="31">
        <f>SUM(AM91:AM99)</f>
        <v>2339520</v>
      </c>
      <c r="AN100" s="82">
        <f>SUM(AN91:AN99)</f>
        <v>100.00000000000001</v>
      </c>
      <c r="AO100" s="30"/>
      <c r="AP100" s="31">
        <f>SUM(AP91:AP99)</f>
        <v>4030000</v>
      </c>
      <c r="AQ100" s="82">
        <f>SUM(AQ91:AQ99)</f>
        <v>100</v>
      </c>
      <c r="AR100" s="30"/>
      <c r="AS100" s="31">
        <f>SUM(AS91:AS99)</f>
        <v>3100550</v>
      </c>
      <c r="AT100" s="82">
        <f>SUM(AT91:AT99)</f>
        <v>100</v>
      </c>
      <c r="AV100" s="38" t="s">
        <v>65</v>
      </c>
      <c r="AW100" s="76">
        <f>SUM(AW91:AW99)</f>
        <v>100</v>
      </c>
      <c r="AX100" s="76">
        <f t="shared" ref="AX100:AY100" si="166">SUM(AX91:AX99)</f>
        <v>100</v>
      </c>
      <c r="AY100" s="76">
        <f t="shared" si="166"/>
        <v>99.999999999999986</v>
      </c>
      <c r="AZ100" s="76"/>
      <c r="BA100" s="76">
        <f t="shared" ref="BA100:BC100" si="167">SUM(BA91:BA99)</f>
        <v>100.00000000000001</v>
      </c>
      <c r="BB100" s="76">
        <f t="shared" si="167"/>
        <v>100.00000000000001</v>
      </c>
      <c r="BC100" s="76">
        <f t="shared" si="167"/>
        <v>100</v>
      </c>
      <c r="BD100" s="76"/>
      <c r="BE100" s="76">
        <f t="shared" ref="BE100:BG100" si="168">SUM(BE91:BE99)</f>
        <v>100.00000000000001</v>
      </c>
      <c r="BF100" s="76">
        <f t="shared" si="168"/>
        <v>100</v>
      </c>
      <c r="BG100" s="76">
        <f t="shared" si="168"/>
        <v>100</v>
      </c>
      <c r="BP100" s="38" t="s">
        <v>65</v>
      </c>
      <c r="BQ100" s="76">
        <f>SUM(BQ91:BQ99)</f>
        <v>100</v>
      </c>
      <c r="BR100" s="76">
        <f t="shared" ref="BR100:BS100" si="169">SUM(BR91:BR99)</f>
        <v>100</v>
      </c>
      <c r="BS100" s="76">
        <f t="shared" si="169"/>
        <v>100</v>
      </c>
      <c r="BT100" s="76"/>
      <c r="BU100" s="76">
        <f t="shared" ref="BU100:BW100" si="170">SUM(BU91:BU99)</f>
        <v>100.00000000000001</v>
      </c>
      <c r="BV100" s="76">
        <f t="shared" si="170"/>
        <v>100</v>
      </c>
      <c r="BW100" s="76">
        <f t="shared" si="170"/>
        <v>100</v>
      </c>
      <c r="BX100" s="76"/>
      <c r="BY100" s="76">
        <f t="shared" ref="BY100:CA100" si="171">SUM(BY91:BY99)</f>
        <v>100</v>
      </c>
      <c r="BZ100" s="76">
        <f t="shared" si="171"/>
        <v>100</v>
      </c>
      <c r="CA100" s="76">
        <f t="shared" si="171"/>
        <v>100</v>
      </c>
      <c r="CJ100" s="38" t="s">
        <v>65</v>
      </c>
      <c r="CK100" s="96">
        <f>SUM(CK91:CK99)</f>
        <v>2430500</v>
      </c>
      <c r="CL100" s="96">
        <f t="shared" ref="CL100:CM100" si="172">SUM(CL91:CL99)</f>
        <v>2908100</v>
      </c>
      <c r="CM100" s="96">
        <f t="shared" si="172"/>
        <v>2946800</v>
      </c>
      <c r="CN100" s="96"/>
      <c r="CO100" s="96">
        <f t="shared" ref="CO100:CQ100" si="173">SUM(CO91:CO99)</f>
        <v>4449500</v>
      </c>
      <c r="CP100" s="96">
        <f t="shared" si="173"/>
        <v>2812230</v>
      </c>
      <c r="CQ100" s="96">
        <f t="shared" si="173"/>
        <v>2579500</v>
      </c>
      <c r="CR100" s="96"/>
      <c r="CS100" s="96">
        <f t="shared" ref="CS100:CU100" si="174">SUM(CS91:CS99)</f>
        <v>2339520</v>
      </c>
      <c r="CT100" s="96">
        <f t="shared" si="174"/>
        <v>4030000</v>
      </c>
      <c r="CU100" s="96">
        <f t="shared" si="174"/>
        <v>3100550</v>
      </c>
    </row>
    <row r="101" spans="19:99" ht="21.95" customHeight="1" x14ac:dyDescent="0.15"/>
    <row r="102" spans="19:99" ht="21.95" customHeight="1" x14ac:dyDescent="0.15"/>
    <row r="103" spans="19:99" ht="21.95" customHeight="1" x14ac:dyDescent="0.15"/>
    <row r="104" spans="19:99" ht="21.95" customHeight="1" x14ac:dyDescent="0.15">
      <c r="S104" s="2" t="s">
        <v>1</v>
      </c>
      <c r="T104" s="176" t="s">
        <v>12</v>
      </c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8"/>
    </row>
    <row r="105" spans="19:99" ht="21.95" customHeight="1" x14ac:dyDescent="0.15">
      <c r="S105" s="2" t="s">
        <v>67</v>
      </c>
      <c r="T105" s="169" t="s">
        <v>72</v>
      </c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1"/>
    </row>
    <row r="106" spans="19:99" ht="21.95" customHeight="1" x14ac:dyDescent="0.15">
      <c r="S106" s="25" t="s">
        <v>59</v>
      </c>
      <c r="T106" s="164" t="s">
        <v>56</v>
      </c>
      <c r="U106" s="150"/>
      <c r="V106" s="150"/>
      <c r="W106" s="150"/>
      <c r="X106" s="150"/>
      <c r="Y106" s="150"/>
      <c r="Z106" s="150"/>
      <c r="AA106" s="150"/>
      <c r="AB106" s="165"/>
      <c r="AC106" s="164" t="s">
        <v>57</v>
      </c>
      <c r="AD106" s="150"/>
      <c r="AE106" s="150"/>
      <c r="AF106" s="150"/>
      <c r="AG106" s="150"/>
      <c r="AH106" s="150"/>
      <c r="AI106" s="150"/>
      <c r="AJ106" s="150"/>
      <c r="AK106" s="153"/>
      <c r="AL106" s="152" t="s">
        <v>58</v>
      </c>
      <c r="AM106" s="150"/>
      <c r="AN106" s="150"/>
      <c r="AO106" s="150"/>
      <c r="AP106" s="150"/>
      <c r="AQ106" s="150"/>
      <c r="AR106" s="150"/>
      <c r="AS106" s="150"/>
      <c r="AT106" s="153"/>
    </row>
    <row r="107" spans="19:99" ht="21.95" customHeight="1" x14ac:dyDescent="0.15">
      <c r="S107" s="26" t="s">
        <v>79</v>
      </c>
      <c r="T107" s="166" t="s">
        <v>55</v>
      </c>
      <c r="U107" s="167"/>
      <c r="V107" s="168"/>
      <c r="W107" s="149">
        <v>2</v>
      </c>
      <c r="X107" s="150"/>
      <c r="Y107" s="151"/>
      <c r="Z107" s="149">
        <v>3</v>
      </c>
      <c r="AA107" s="150"/>
      <c r="AB107" s="165"/>
      <c r="AC107" s="164">
        <v>1</v>
      </c>
      <c r="AD107" s="150"/>
      <c r="AE107" s="151"/>
      <c r="AF107" s="149">
        <v>2</v>
      </c>
      <c r="AG107" s="150"/>
      <c r="AH107" s="151"/>
      <c r="AI107" s="149">
        <v>3</v>
      </c>
      <c r="AJ107" s="150"/>
      <c r="AK107" s="153"/>
      <c r="AL107" s="152">
        <v>1</v>
      </c>
      <c r="AM107" s="150"/>
      <c r="AN107" s="151"/>
      <c r="AO107" s="149">
        <v>2</v>
      </c>
      <c r="AP107" s="150"/>
      <c r="AQ107" s="151"/>
      <c r="AR107" s="149">
        <v>3</v>
      </c>
      <c r="AS107" s="150"/>
      <c r="AT107" s="153"/>
      <c r="AV107" s="176" t="s">
        <v>12</v>
      </c>
      <c r="AW107" s="177"/>
      <c r="AX107" s="177"/>
      <c r="AY107" s="177"/>
      <c r="AZ107" s="177"/>
      <c r="BA107" s="177"/>
      <c r="BB107" s="177"/>
      <c r="BC107" s="177"/>
      <c r="BD107" s="177"/>
      <c r="BE107" s="177"/>
      <c r="BF107" s="177"/>
      <c r="BG107" s="178"/>
      <c r="BP107" s="176" t="s">
        <v>12</v>
      </c>
      <c r="BQ107" s="177"/>
      <c r="BR107" s="177"/>
      <c r="BS107" s="177"/>
      <c r="BT107" s="177"/>
      <c r="BU107" s="177"/>
      <c r="BV107" s="177"/>
      <c r="BW107" s="177"/>
      <c r="BX107" s="177"/>
      <c r="BY107" s="177"/>
      <c r="BZ107" s="177"/>
      <c r="CA107" s="178"/>
      <c r="CJ107" s="176" t="s">
        <v>12</v>
      </c>
      <c r="CK107" s="177"/>
      <c r="CL107" s="177"/>
      <c r="CM107" s="177"/>
      <c r="CN107" s="177"/>
      <c r="CO107" s="177"/>
      <c r="CP107" s="177"/>
      <c r="CQ107" s="177"/>
      <c r="CR107" s="177"/>
      <c r="CS107" s="177"/>
      <c r="CT107" s="177"/>
      <c r="CU107" s="178"/>
    </row>
    <row r="108" spans="19:99" ht="21.95" customHeight="1" x14ac:dyDescent="0.15">
      <c r="S108" s="25" t="s">
        <v>60</v>
      </c>
      <c r="T108" s="157">
        <v>23111102</v>
      </c>
      <c r="U108" s="158"/>
      <c r="V108" s="159"/>
      <c r="W108" s="160">
        <v>23111103</v>
      </c>
      <c r="X108" s="158"/>
      <c r="Y108" s="159"/>
      <c r="Z108" s="160">
        <v>23111104</v>
      </c>
      <c r="AA108" s="158"/>
      <c r="AB108" s="161"/>
      <c r="AC108" s="157">
        <v>23111105</v>
      </c>
      <c r="AD108" s="158"/>
      <c r="AE108" s="159"/>
      <c r="AF108" s="160">
        <v>23111106</v>
      </c>
      <c r="AG108" s="158"/>
      <c r="AH108" s="159"/>
      <c r="AI108" s="160">
        <v>23111107</v>
      </c>
      <c r="AJ108" s="158"/>
      <c r="AK108" s="162"/>
      <c r="AL108" s="163">
        <v>23111108</v>
      </c>
      <c r="AM108" s="158"/>
      <c r="AN108" s="159"/>
      <c r="AO108" s="160">
        <v>23111109</v>
      </c>
      <c r="AP108" s="158"/>
      <c r="AQ108" s="159"/>
      <c r="AR108" s="160">
        <v>23111110</v>
      </c>
      <c r="AS108" s="158"/>
      <c r="AT108" s="162"/>
      <c r="AV108" s="169" t="s">
        <v>73</v>
      </c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1"/>
      <c r="BP108" s="169" t="s">
        <v>72</v>
      </c>
      <c r="BQ108" s="150"/>
      <c r="BR108" s="150"/>
      <c r="BS108" s="150"/>
      <c r="BT108" s="150"/>
      <c r="BU108" s="150"/>
      <c r="BV108" s="150"/>
      <c r="BW108" s="150"/>
      <c r="BX108" s="150"/>
      <c r="BY108" s="150"/>
      <c r="BZ108" s="150"/>
      <c r="CA108" s="151"/>
      <c r="CJ108" s="169" t="s">
        <v>73</v>
      </c>
      <c r="CK108" s="170"/>
      <c r="CL108" s="170"/>
      <c r="CM108" s="170"/>
      <c r="CN108" s="170"/>
      <c r="CO108" s="170"/>
      <c r="CP108" s="170"/>
      <c r="CQ108" s="170"/>
      <c r="CR108" s="170"/>
      <c r="CS108" s="170"/>
      <c r="CT108" s="170"/>
      <c r="CU108" s="171"/>
    </row>
    <row r="109" spans="19:99" ht="21.95" customHeight="1" thickBot="1" x14ac:dyDescent="0.2">
      <c r="S109" s="34" t="s">
        <v>64</v>
      </c>
      <c r="T109" s="39" t="s">
        <v>61</v>
      </c>
      <c r="U109" s="28" t="s">
        <v>62</v>
      </c>
      <c r="V109" s="49" t="s">
        <v>63</v>
      </c>
      <c r="W109" s="28" t="s">
        <v>61</v>
      </c>
      <c r="X109" s="28" t="s">
        <v>62</v>
      </c>
      <c r="Y109" s="49" t="s">
        <v>63</v>
      </c>
      <c r="Z109" s="28" t="s">
        <v>61</v>
      </c>
      <c r="AA109" s="28" t="s">
        <v>62</v>
      </c>
      <c r="AB109" s="54" t="s">
        <v>63</v>
      </c>
      <c r="AC109" s="39" t="s">
        <v>61</v>
      </c>
      <c r="AD109" s="28" t="s">
        <v>62</v>
      </c>
      <c r="AE109" s="49" t="s">
        <v>63</v>
      </c>
      <c r="AF109" s="28" t="s">
        <v>61</v>
      </c>
      <c r="AG109" s="28" t="s">
        <v>62</v>
      </c>
      <c r="AH109" s="49" t="s">
        <v>63</v>
      </c>
      <c r="AI109" s="28" t="s">
        <v>61</v>
      </c>
      <c r="AJ109" s="28" t="s">
        <v>62</v>
      </c>
      <c r="AK109" s="60" t="s">
        <v>63</v>
      </c>
      <c r="AL109" s="44" t="s">
        <v>61</v>
      </c>
      <c r="AM109" s="28" t="s">
        <v>62</v>
      </c>
      <c r="AN109" s="49" t="s">
        <v>63</v>
      </c>
      <c r="AO109" s="28" t="s">
        <v>61</v>
      </c>
      <c r="AP109" s="28" t="s">
        <v>62</v>
      </c>
      <c r="AQ109" s="49" t="s">
        <v>63</v>
      </c>
      <c r="AR109" s="28" t="s">
        <v>61</v>
      </c>
      <c r="AS109" s="28" t="s">
        <v>62</v>
      </c>
      <c r="AT109" s="60" t="s">
        <v>63</v>
      </c>
      <c r="AV109" s="74" t="s">
        <v>63</v>
      </c>
      <c r="AW109" s="75" t="s">
        <v>46</v>
      </c>
      <c r="AX109" s="75" t="s">
        <v>47</v>
      </c>
      <c r="AY109" s="75" t="s">
        <v>48</v>
      </c>
      <c r="AZ109" s="75"/>
      <c r="BA109" s="75" t="s">
        <v>49</v>
      </c>
      <c r="BB109" s="75" t="s">
        <v>50</v>
      </c>
      <c r="BC109" s="75" t="s">
        <v>51</v>
      </c>
      <c r="BD109" s="75"/>
      <c r="BE109" s="75" t="s">
        <v>52</v>
      </c>
      <c r="BF109" s="75" t="s">
        <v>53</v>
      </c>
      <c r="BG109" s="75" t="s">
        <v>54</v>
      </c>
      <c r="BP109" s="74" t="s">
        <v>63</v>
      </c>
      <c r="BQ109" s="75" t="s">
        <v>46</v>
      </c>
      <c r="BR109" s="75" t="s">
        <v>47</v>
      </c>
      <c r="BS109" s="75" t="s">
        <v>48</v>
      </c>
      <c r="BT109" s="75"/>
      <c r="BU109" s="75" t="s">
        <v>49</v>
      </c>
      <c r="BV109" s="75" t="s">
        <v>50</v>
      </c>
      <c r="BW109" s="75" t="s">
        <v>51</v>
      </c>
      <c r="BX109" s="75"/>
      <c r="BY109" s="75" t="s">
        <v>52</v>
      </c>
      <c r="BZ109" s="75" t="s">
        <v>53</v>
      </c>
      <c r="CA109" s="75" t="s">
        <v>54</v>
      </c>
      <c r="CJ109" s="97" t="s">
        <v>78</v>
      </c>
      <c r="CK109" s="28" t="s">
        <v>46</v>
      </c>
      <c r="CL109" s="28" t="s">
        <v>47</v>
      </c>
      <c r="CM109" s="28" t="s">
        <v>48</v>
      </c>
      <c r="CN109" s="28"/>
      <c r="CO109" s="28" t="s">
        <v>49</v>
      </c>
      <c r="CP109" s="28" t="s">
        <v>50</v>
      </c>
      <c r="CQ109" s="28" t="s">
        <v>51</v>
      </c>
      <c r="CR109" s="28"/>
      <c r="CS109" s="28" t="s">
        <v>52</v>
      </c>
      <c r="CT109" s="28" t="s">
        <v>53</v>
      </c>
      <c r="CU109" s="28" t="s">
        <v>54</v>
      </c>
    </row>
    <row r="110" spans="19:99" ht="21.95" customHeight="1" thickTop="1" x14ac:dyDescent="0.15">
      <c r="S110" s="35" t="s">
        <v>33</v>
      </c>
      <c r="T110" s="40">
        <v>40.51</v>
      </c>
      <c r="U110" s="31">
        <v>2670000</v>
      </c>
      <c r="V110" s="82">
        <f>(U110/U$119)*100</f>
        <v>77.986715970627927</v>
      </c>
      <c r="W110" s="27">
        <v>40.229999999999997</v>
      </c>
      <c r="X110" s="31">
        <v>3410000</v>
      </c>
      <c r="Y110" s="82">
        <f>(X110/X$119)*100</f>
        <v>79.38595776480804</v>
      </c>
      <c r="Z110" s="27">
        <v>40.47</v>
      </c>
      <c r="AA110" s="31">
        <v>3210000</v>
      </c>
      <c r="AB110" s="82">
        <f>(AA110/AA$119)*100</f>
        <v>78.918448478054032</v>
      </c>
      <c r="AC110" s="40">
        <v>40.090000000000003</v>
      </c>
      <c r="AD110" s="31">
        <v>3730000</v>
      </c>
      <c r="AE110" s="82">
        <f>(AD110/AD$119)*100</f>
        <v>72.8743357299156</v>
      </c>
      <c r="AF110" s="27">
        <v>40.340000000000003</v>
      </c>
      <c r="AG110" s="31">
        <v>2340000</v>
      </c>
      <c r="AH110" s="82">
        <f>(AG110/AG$119)*100</f>
        <v>67.686789505655028</v>
      </c>
      <c r="AI110" s="27">
        <v>40.19</v>
      </c>
      <c r="AJ110" s="31">
        <v>2850000</v>
      </c>
      <c r="AK110" s="82">
        <f>(AJ110/AJ$119)*100</f>
        <v>73.110666461443742</v>
      </c>
      <c r="AL110" s="45">
        <v>40.380000000000003</v>
      </c>
      <c r="AM110" s="31">
        <v>2520000</v>
      </c>
      <c r="AN110" s="82">
        <f>(AM110/AM$119)*100</f>
        <v>73.715895428736914</v>
      </c>
      <c r="AO110" s="27">
        <v>40.22</v>
      </c>
      <c r="AP110" s="31">
        <v>3960000</v>
      </c>
      <c r="AQ110" s="82">
        <f>(AP110/AP$119)*100</f>
        <v>77.159291069786292</v>
      </c>
      <c r="AR110" s="27">
        <v>40.68</v>
      </c>
      <c r="AS110" s="31">
        <v>2770000</v>
      </c>
      <c r="AT110" s="82">
        <f>(AS110/AS$119)*100</f>
        <v>67.504995857094116</v>
      </c>
      <c r="AV110" s="35" t="s">
        <v>33</v>
      </c>
      <c r="AW110" s="79">
        <f>V110</f>
        <v>77.986715970627927</v>
      </c>
      <c r="AX110" s="79">
        <f>Y110</f>
        <v>79.38595776480804</v>
      </c>
      <c r="AY110" s="79">
        <f>AB110</f>
        <v>78.918448478054032</v>
      </c>
      <c r="AZ110" s="79"/>
      <c r="BA110" s="79">
        <f>AE110</f>
        <v>72.8743357299156</v>
      </c>
      <c r="BB110" s="79">
        <f>AH110</f>
        <v>67.686789505655028</v>
      </c>
      <c r="BC110" s="79">
        <f>AK110</f>
        <v>73.110666461443742</v>
      </c>
      <c r="BD110" s="79"/>
      <c r="BE110" s="79">
        <f>AN110</f>
        <v>73.715895428736914</v>
      </c>
      <c r="BF110" s="79">
        <f>AQ110</f>
        <v>77.159291069786292</v>
      </c>
      <c r="BG110" s="79">
        <f>AT110</f>
        <v>67.504995857094116</v>
      </c>
      <c r="BP110" s="35" t="s">
        <v>33</v>
      </c>
      <c r="BQ110" s="79">
        <f t="shared" ref="BQ110:CA110" si="175">AW110</f>
        <v>77.986715970627927</v>
      </c>
      <c r="BR110" s="79">
        <f t="shared" si="175"/>
        <v>79.38595776480804</v>
      </c>
      <c r="BS110" s="79">
        <f t="shared" si="175"/>
        <v>78.918448478054032</v>
      </c>
      <c r="BT110" s="79">
        <f t="shared" si="175"/>
        <v>0</v>
      </c>
      <c r="BU110" s="79">
        <f t="shared" si="175"/>
        <v>72.8743357299156</v>
      </c>
      <c r="BV110" s="79">
        <f t="shared" si="175"/>
        <v>67.686789505655028</v>
      </c>
      <c r="BW110" s="79">
        <f t="shared" si="175"/>
        <v>73.110666461443742</v>
      </c>
      <c r="BX110" s="79">
        <f t="shared" si="175"/>
        <v>0</v>
      </c>
      <c r="BY110" s="79">
        <f t="shared" si="175"/>
        <v>73.715895428736914</v>
      </c>
      <c r="BZ110" s="79">
        <f t="shared" si="175"/>
        <v>77.159291069786292</v>
      </c>
      <c r="CA110" s="79">
        <f t="shared" si="175"/>
        <v>67.504995857094116</v>
      </c>
      <c r="CJ110" s="35" t="s">
        <v>33</v>
      </c>
      <c r="CK110" s="91">
        <f>U110</f>
        <v>2670000</v>
      </c>
      <c r="CL110" s="91">
        <f>X110</f>
        <v>3410000</v>
      </c>
      <c r="CM110" s="91">
        <f>AA110</f>
        <v>3210000</v>
      </c>
      <c r="CN110" s="91"/>
      <c r="CO110" s="91">
        <f>AD110</f>
        <v>3730000</v>
      </c>
      <c r="CP110" s="91">
        <f>AG110</f>
        <v>2340000</v>
      </c>
      <c r="CQ110" s="91">
        <f>AJ110</f>
        <v>2850000</v>
      </c>
      <c r="CR110" s="91"/>
      <c r="CS110" s="91">
        <f>AM110</f>
        <v>2520000</v>
      </c>
      <c r="CT110" s="91">
        <f>AP110</f>
        <v>3960000</v>
      </c>
      <c r="CU110" s="91">
        <f>AS110</f>
        <v>2770000</v>
      </c>
    </row>
    <row r="111" spans="19:99" ht="21.95" customHeight="1" x14ac:dyDescent="0.15">
      <c r="S111" s="36" t="s">
        <v>34</v>
      </c>
      <c r="T111" s="41">
        <v>40.299999999999997</v>
      </c>
      <c r="U111" s="32">
        <v>51000</v>
      </c>
      <c r="V111" s="51">
        <f t="shared" ref="V111:V118" si="176">(U111/U$119)*100</f>
        <v>1.4896339005625558</v>
      </c>
      <c r="W111" s="6">
        <v>39.99</v>
      </c>
      <c r="X111" s="32">
        <v>90600</v>
      </c>
      <c r="Y111" s="51">
        <f t="shared" ref="Y111:Y118" si="177">(X111/X$119)*100</f>
        <v>2.1091987605547242</v>
      </c>
      <c r="Z111" s="6">
        <v>40.26</v>
      </c>
      <c r="AA111" s="32">
        <v>50400</v>
      </c>
      <c r="AB111" s="51">
        <f t="shared" ref="AB111:AB118" si="178">(AA111/AA$119)*100</f>
        <v>1.2390933966647735</v>
      </c>
      <c r="AC111" s="41">
        <v>39.86</v>
      </c>
      <c r="AD111" s="32">
        <v>261000</v>
      </c>
      <c r="AE111" s="51">
        <f t="shared" ref="AE111:AE118" si="179">(AD111/AD$119)*100</f>
        <v>5.0992497655517344</v>
      </c>
      <c r="AF111" s="6">
        <v>40.090000000000003</v>
      </c>
      <c r="AG111" s="32">
        <v>200000</v>
      </c>
      <c r="AH111" s="51">
        <f t="shared" ref="AH111:AH118" si="180">(AG111/AG$119)*100</f>
        <v>5.7851956842440195</v>
      </c>
      <c r="AI111" s="6">
        <v>40.01</v>
      </c>
      <c r="AJ111" s="32">
        <v>186000</v>
      </c>
      <c r="AK111" s="51">
        <f t="shared" ref="AK111:AK118" si="181">(AJ111/AJ$119)*100</f>
        <v>4.7714329690626442</v>
      </c>
      <c r="AL111" s="46">
        <v>40.17</v>
      </c>
      <c r="AM111" s="32">
        <v>345000</v>
      </c>
      <c r="AN111" s="51">
        <f t="shared" ref="AN111:AN118" si="182">(AM111/AM$119)*100</f>
        <v>10.092057112267554</v>
      </c>
      <c r="AO111" s="6">
        <v>40.06</v>
      </c>
      <c r="AP111" s="32">
        <v>364000</v>
      </c>
      <c r="AQ111" s="51">
        <f t="shared" ref="AQ111:AQ118" si="183">(AP111/AP$119)*100</f>
        <v>7.0924196841924774</v>
      </c>
      <c r="AR111" s="6">
        <v>40.44</v>
      </c>
      <c r="AS111" s="32">
        <v>365000</v>
      </c>
      <c r="AT111" s="51">
        <f t="shared" ref="AT111:AT117" si="184">(AS111/AS$119)*100</f>
        <v>8.8950626309889351</v>
      </c>
      <c r="AV111" s="36" t="s">
        <v>34</v>
      </c>
      <c r="AW111" s="80">
        <f t="shared" ref="AW111:AW118" si="185">V111</f>
        <v>1.4896339005625558</v>
      </c>
      <c r="AX111" s="80">
        <f t="shared" ref="AX111:AX118" si="186">Y111</f>
        <v>2.1091987605547242</v>
      </c>
      <c r="AY111" s="80">
        <f t="shared" ref="AY111:AY118" si="187">AB111</f>
        <v>1.2390933966647735</v>
      </c>
      <c r="AZ111" s="80"/>
      <c r="BA111" s="80">
        <f t="shared" ref="BA111:BA118" si="188">AE111</f>
        <v>5.0992497655517344</v>
      </c>
      <c r="BB111" s="80">
        <f t="shared" ref="BB111:BB118" si="189">AH111</f>
        <v>5.7851956842440195</v>
      </c>
      <c r="BC111" s="80">
        <f t="shared" ref="BC111:BC118" si="190">AK111</f>
        <v>4.7714329690626442</v>
      </c>
      <c r="BD111" s="80"/>
      <c r="BE111" s="80">
        <f t="shared" ref="BE111:BE118" si="191">AN111</f>
        <v>10.092057112267554</v>
      </c>
      <c r="BF111" s="80">
        <f t="shared" ref="BF111" si="192">AQ111</f>
        <v>7.0924196841924774</v>
      </c>
      <c r="BG111" s="80">
        <f t="shared" ref="BG111:BG117" si="193">AT111</f>
        <v>8.8950626309889351</v>
      </c>
      <c r="BP111" s="36" t="s">
        <v>35</v>
      </c>
      <c r="BQ111" s="80">
        <f t="shared" ref="BQ111:CA111" si="194">AW112</f>
        <v>17.72956426747983</v>
      </c>
      <c r="BR111" s="80">
        <f t="shared" si="194"/>
        <v>14.852856614060858</v>
      </c>
      <c r="BS111" s="80">
        <f t="shared" si="194"/>
        <v>17.332556441441774</v>
      </c>
      <c r="BT111" s="80">
        <f t="shared" si="194"/>
        <v>0</v>
      </c>
      <c r="BU111" s="80">
        <f t="shared" si="194"/>
        <v>13.754298218193187</v>
      </c>
      <c r="BV111" s="80">
        <f t="shared" si="194"/>
        <v>13.653061814815887</v>
      </c>
      <c r="BW111" s="80">
        <f t="shared" si="194"/>
        <v>13.236878559335077</v>
      </c>
      <c r="BX111" s="80">
        <f t="shared" si="194"/>
        <v>0</v>
      </c>
      <c r="BY111" s="80">
        <f t="shared" si="194"/>
        <v>7.9273839925348035</v>
      </c>
      <c r="BZ111" s="80">
        <f t="shared" si="194"/>
        <v>9.5280033669508839</v>
      </c>
      <c r="CA111" s="80">
        <f t="shared" si="194"/>
        <v>10.479114880343129</v>
      </c>
      <c r="CJ111" s="36" t="s">
        <v>34</v>
      </c>
      <c r="CK111" s="91">
        <f t="shared" ref="CK111:CK118" si="195">U111</f>
        <v>51000</v>
      </c>
      <c r="CL111" s="91">
        <f t="shared" ref="CL111:CL118" si="196">X111</f>
        <v>90600</v>
      </c>
      <c r="CM111" s="91">
        <f t="shared" ref="CM111:CM118" si="197">AA111</f>
        <v>50400</v>
      </c>
      <c r="CN111" s="92"/>
      <c r="CO111" s="91">
        <f t="shared" ref="CO111:CO118" si="198">AD111</f>
        <v>261000</v>
      </c>
      <c r="CP111" s="91">
        <f t="shared" ref="CP111:CP118" si="199">AG111</f>
        <v>200000</v>
      </c>
      <c r="CQ111" s="91">
        <f t="shared" ref="CQ111:CQ118" si="200">AJ111</f>
        <v>186000</v>
      </c>
      <c r="CR111" s="92"/>
      <c r="CS111" s="91">
        <f t="shared" ref="CS111:CS118" si="201">AM111</f>
        <v>345000</v>
      </c>
      <c r="CT111" s="91">
        <f t="shared" ref="CT111:CT118" si="202">AP111</f>
        <v>364000</v>
      </c>
      <c r="CU111" s="91">
        <f t="shared" ref="CU111:CU118" si="203">AS111</f>
        <v>365000</v>
      </c>
    </row>
    <row r="112" spans="19:99" ht="21.95" customHeight="1" x14ac:dyDescent="0.15">
      <c r="S112" s="36" t="s">
        <v>35</v>
      </c>
      <c r="T112" s="41">
        <v>40.06</v>
      </c>
      <c r="U112" s="32">
        <v>607000</v>
      </c>
      <c r="V112" s="51">
        <f t="shared" si="176"/>
        <v>17.72956426747983</v>
      </c>
      <c r="W112" s="6">
        <v>39.869999999999997</v>
      </c>
      <c r="X112" s="32">
        <v>638000</v>
      </c>
      <c r="Y112" s="51">
        <f t="shared" si="177"/>
        <v>14.852856614060858</v>
      </c>
      <c r="Z112" s="6">
        <v>40.049999999999997</v>
      </c>
      <c r="AA112" s="32">
        <v>705000</v>
      </c>
      <c r="AB112" s="51">
        <f t="shared" si="178"/>
        <v>17.332556441441774</v>
      </c>
      <c r="AC112" s="41">
        <v>39.6</v>
      </c>
      <c r="AD112" s="32">
        <v>704000</v>
      </c>
      <c r="AE112" s="51">
        <f t="shared" si="179"/>
        <v>13.754298218193187</v>
      </c>
      <c r="AF112" s="6">
        <v>39.85</v>
      </c>
      <c r="AG112" s="32">
        <v>472000</v>
      </c>
      <c r="AH112" s="51">
        <f t="shared" si="180"/>
        <v>13.653061814815887</v>
      </c>
      <c r="AI112" s="6">
        <v>39.799999999999997</v>
      </c>
      <c r="AJ112" s="32">
        <v>516000</v>
      </c>
      <c r="AK112" s="51">
        <f t="shared" si="181"/>
        <v>13.236878559335077</v>
      </c>
      <c r="AL112" s="46">
        <v>40.020000000000003</v>
      </c>
      <c r="AM112" s="32">
        <v>271000</v>
      </c>
      <c r="AN112" s="51">
        <f t="shared" si="182"/>
        <v>7.9273839925348035</v>
      </c>
      <c r="AO112" s="6">
        <v>39.869999999999997</v>
      </c>
      <c r="AP112" s="32">
        <v>489000</v>
      </c>
      <c r="AQ112" s="51">
        <f t="shared" si="183"/>
        <v>9.5280033669508839</v>
      </c>
      <c r="AR112" s="6">
        <v>40.29</v>
      </c>
      <c r="AS112" s="32">
        <v>430000</v>
      </c>
      <c r="AT112" s="51">
        <f t="shared" si="184"/>
        <v>10.479114880343129</v>
      </c>
      <c r="AV112" s="36" t="s">
        <v>35</v>
      </c>
      <c r="AW112" s="80">
        <f t="shared" si="185"/>
        <v>17.72956426747983</v>
      </c>
      <c r="AX112" s="80">
        <f t="shared" si="186"/>
        <v>14.852856614060858</v>
      </c>
      <c r="AY112" s="80">
        <f t="shared" si="187"/>
        <v>17.332556441441774</v>
      </c>
      <c r="AZ112" s="80"/>
      <c r="BA112" s="80">
        <f t="shared" si="188"/>
        <v>13.754298218193187</v>
      </c>
      <c r="BB112" s="80">
        <f t="shared" si="189"/>
        <v>13.653061814815887</v>
      </c>
      <c r="BC112" s="80">
        <f t="shared" si="190"/>
        <v>13.236878559335077</v>
      </c>
      <c r="BD112" s="80"/>
      <c r="BE112" s="80">
        <f t="shared" si="191"/>
        <v>7.9273839925348035</v>
      </c>
      <c r="BF112" s="80">
        <f>AQ112</f>
        <v>9.5280033669508839</v>
      </c>
      <c r="BG112" s="80">
        <f t="shared" si="193"/>
        <v>10.479114880343129</v>
      </c>
      <c r="BP112" s="36" t="s">
        <v>38</v>
      </c>
      <c r="BQ112" s="80">
        <f t="shared" ref="BQ112:CA112" si="204">AW115</f>
        <v>0.94635565447503556</v>
      </c>
      <c r="BR112" s="80">
        <f t="shared" si="204"/>
        <v>0.89163700363406095</v>
      </c>
      <c r="BS112" s="80">
        <f t="shared" si="204"/>
        <v>0.76951633562713129</v>
      </c>
      <c r="BT112" s="80">
        <f t="shared" si="204"/>
        <v>0</v>
      </c>
      <c r="BU112" s="80">
        <f t="shared" si="204"/>
        <v>0.93388558924663956</v>
      </c>
      <c r="BV112" s="80">
        <f t="shared" si="204"/>
        <v>1.3537357901131006</v>
      </c>
      <c r="BW112" s="80">
        <f t="shared" si="204"/>
        <v>1.0286799035452261</v>
      </c>
      <c r="BX112" s="80">
        <f t="shared" si="204"/>
        <v>0</v>
      </c>
      <c r="BY112" s="80">
        <f t="shared" si="204"/>
        <v>0.40953275238187176</v>
      </c>
      <c r="BZ112" s="80">
        <f t="shared" si="204"/>
        <v>0.54751921188408958</v>
      </c>
      <c r="CA112" s="80">
        <f t="shared" si="204"/>
        <v>0.81639615928254616</v>
      </c>
      <c r="CJ112" s="36" t="s">
        <v>35</v>
      </c>
      <c r="CK112" s="91">
        <f t="shared" si="195"/>
        <v>607000</v>
      </c>
      <c r="CL112" s="91">
        <f t="shared" si="196"/>
        <v>638000</v>
      </c>
      <c r="CM112" s="91">
        <f t="shared" si="197"/>
        <v>705000</v>
      </c>
      <c r="CN112" s="92"/>
      <c r="CO112" s="91">
        <f t="shared" si="198"/>
        <v>704000</v>
      </c>
      <c r="CP112" s="91">
        <f t="shared" si="199"/>
        <v>472000</v>
      </c>
      <c r="CQ112" s="91">
        <f t="shared" si="200"/>
        <v>516000</v>
      </c>
      <c r="CR112" s="92"/>
      <c r="CS112" s="91">
        <f t="shared" si="201"/>
        <v>271000</v>
      </c>
      <c r="CT112" s="91">
        <f t="shared" si="202"/>
        <v>489000</v>
      </c>
      <c r="CU112" s="91">
        <f t="shared" si="203"/>
        <v>430000</v>
      </c>
    </row>
    <row r="113" spans="19:99" ht="21.95" customHeight="1" x14ac:dyDescent="0.15">
      <c r="S113" s="36" t="s">
        <v>36</v>
      </c>
      <c r="T113" s="41">
        <v>39.89</v>
      </c>
      <c r="U113" s="32">
        <v>60700</v>
      </c>
      <c r="V113" s="51">
        <f t="shared" si="176"/>
        <v>1.7729564267479834</v>
      </c>
      <c r="W113" s="6">
        <v>39.58</v>
      </c>
      <c r="X113" s="32">
        <v>113000</v>
      </c>
      <c r="Y113" s="51">
        <f t="shared" si="177"/>
        <v>2.6306783658132873</v>
      </c>
      <c r="Z113" s="6">
        <v>39.79</v>
      </c>
      <c r="AA113" s="32">
        <v>67900</v>
      </c>
      <c r="AB113" s="51">
        <f t="shared" si="178"/>
        <v>1.6693341593955979</v>
      </c>
      <c r="AC113" s="41">
        <v>39.4</v>
      </c>
      <c r="AD113" s="32">
        <v>326000</v>
      </c>
      <c r="AE113" s="51">
        <f t="shared" si="179"/>
        <v>6.3691778680837769</v>
      </c>
      <c r="AF113" s="6">
        <v>39.619999999999997</v>
      </c>
      <c r="AG113" s="32">
        <v>306000</v>
      </c>
      <c r="AH113" s="51">
        <f t="shared" si="180"/>
        <v>8.851349396893351</v>
      </c>
      <c r="AI113" s="6">
        <v>39.51</v>
      </c>
      <c r="AJ113" s="32">
        <v>254000</v>
      </c>
      <c r="AK113" s="51">
        <f t="shared" si="181"/>
        <v>6.5158278179672662</v>
      </c>
      <c r="AL113" s="46">
        <v>39.75</v>
      </c>
      <c r="AM113" s="32">
        <v>218000</v>
      </c>
      <c r="AN113" s="51">
        <f t="shared" si="182"/>
        <v>6.3770100013748596</v>
      </c>
      <c r="AO113" s="6">
        <v>39.68</v>
      </c>
      <c r="AP113" s="32">
        <v>233000</v>
      </c>
      <c r="AQ113" s="51">
        <f t="shared" si="183"/>
        <v>4.5399279846616682</v>
      </c>
      <c r="AR113" s="6">
        <v>40</v>
      </c>
      <c r="AS113" s="32">
        <v>399000</v>
      </c>
      <c r="AT113" s="51">
        <f t="shared" si="184"/>
        <v>9.7236438075742075</v>
      </c>
      <c r="AV113" s="36" t="s">
        <v>36</v>
      </c>
      <c r="AW113" s="80">
        <f t="shared" si="185"/>
        <v>1.7729564267479834</v>
      </c>
      <c r="AX113" s="80">
        <f t="shared" si="186"/>
        <v>2.6306783658132873</v>
      </c>
      <c r="AY113" s="80">
        <f t="shared" si="187"/>
        <v>1.6693341593955979</v>
      </c>
      <c r="AZ113" s="80"/>
      <c r="BA113" s="80">
        <f t="shared" si="188"/>
        <v>6.3691778680837769</v>
      </c>
      <c r="BB113" s="80">
        <f t="shared" si="189"/>
        <v>8.851349396893351</v>
      </c>
      <c r="BC113" s="80">
        <f t="shared" si="190"/>
        <v>6.5158278179672662</v>
      </c>
      <c r="BD113" s="80"/>
      <c r="BE113" s="80">
        <f t="shared" si="191"/>
        <v>6.3770100013748596</v>
      </c>
      <c r="BF113" s="80">
        <f t="shared" ref="BF113:BF117" si="205">AQ113</f>
        <v>4.5399279846616682</v>
      </c>
      <c r="BG113" s="80">
        <f t="shared" si="193"/>
        <v>9.7236438075742075</v>
      </c>
      <c r="BP113" s="36" t="s">
        <v>34</v>
      </c>
      <c r="BQ113" s="80">
        <f t="shared" ref="BQ113:CA113" si="206">AW111</f>
        <v>1.4896339005625558</v>
      </c>
      <c r="BR113" s="80">
        <f t="shared" si="206"/>
        <v>2.1091987605547242</v>
      </c>
      <c r="BS113" s="80">
        <f t="shared" si="206"/>
        <v>1.2390933966647735</v>
      </c>
      <c r="BT113" s="80">
        <f t="shared" si="206"/>
        <v>0</v>
      </c>
      <c r="BU113" s="80">
        <f t="shared" si="206"/>
        <v>5.0992497655517344</v>
      </c>
      <c r="BV113" s="80">
        <f t="shared" si="206"/>
        <v>5.7851956842440195</v>
      </c>
      <c r="BW113" s="80">
        <f t="shared" si="206"/>
        <v>4.7714329690626442</v>
      </c>
      <c r="BX113" s="80">
        <f t="shared" si="206"/>
        <v>0</v>
      </c>
      <c r="BY113" s="80">
        <f t="shared" si="206"/>
        <v>10.092057112267554</v>
      </c>
      <c r="BZ113" s="80">
        <f t="shared" si="206"/>
        <v>7.0924196841924774</v>
      </c>
      <c r="CA113" s="80">
        <f t="shared" si="206"/>
        <v>8.8950626309889351</v>
      </c>
      <c r="CJ113" s="36" t="s">
        <v>36</v>
      </c>
      <c r="CK113" s="91">
        <f t="shared" si="195"/>
        <v>60700</v>
      </c>
      <c r="CL113" s="91">
        <f t="shared" si="196"/>
        <v>113000</v>
      </c>
      <c r="CM113" s="91">
        <f t="shared" si="197"/>
        <v>67900</v>
      </c>
      <c r="CN113" s="92"/>
      <c r="CO113" s="91">
        <f t="shared" si="198"/>
        <v>326000</v>
      </c>
      <c r="CP113" s="91">
        <f t="shared" si="199"/>
        <v>306000</v>
      </c>
      <c r="CQ113" s="91">
        <f t="shared" si="200"/>
        <v>254000</v>
      </c>
      <c r="CR113" s="92"/>
      <c r="CS113" s="91">
        <f t="shared" si="201"/>
        <v>218000</v>
      </c>
      <c r="CT113" s="91">
        <f t="shared" si="202"/>
        <v>233000</v>
      </c>
      <c r="CU113" s="91">
        <f t="shared" si="203"/>
        <v>399000</v>
      </c>
    </row>
    <row r="114" spans="19:99" ht="21.95" customHeight="1" x14ac:dyDescent="0.15">
      <c r="S114" s="36" t="s">
        <v>37</v>
      </c>
      <c r="T114" s="41"/>
      <c r="U114" s="32">
        <v>0</v>
      </c>
      <c r="V114" s="51">
        <f t="shared" si="176"/>
        <v>0</v>
      </c>
      <c r="W114" s="6"/>
      <c r="X114" s="32">
        <v>0</v>
      </c>
      <c r="Y114" s="51">
        <f t="shared" si="177"/>
        <v>0</v>
      </c>
      <c r="Z114" s="6"/>
      <c r="AA114" s="32">
        <v>0</v>
      </c>
      <c r="AB114" s="51">
        <f t="shared" si="178"/>
        <v>0</v>
      </c>
      <c r="AC114" s="41">
        <v>39.25</v>
      </c>
      <c r="AD114" s="32">
        <v>20500</v>
      </c>
      <c r="AE114" s="51">
        <f t="shared" si="179"/>
        <v>0.40051578618318223</v>
      </c>
      <c r="AF114" s="6">
        <v>39.409999999999997</v>
      </c>
      <c r="AG114" s="32">
        <v>39700</v>
      </c>
      <c r="AH114" s="51">
        <f t="shared" si="180"/>
        <v>1.1483613433224378</v>
      </c>
      <c r="AI114" s="6">
        <v>39.33</v>
      </c>
      <c r="AJ114" s="32">
        <v>24900</v>
      </c>
      <c r="AK114" s="51">
        <f t="shared" si="181"/>
        <v>0.63875634908419265</v>
      </c>
      <c r="AL114" s="46">
        <v>39.57</v>
      </c>
      <c r="AM114" s="32">
        <v>30400</v>
      </c>
      <c r="AN114" s="51">
        <f t="shared" si="182"/>
        <v>0.88927111945777859</v>
      </c>
      <c r="AO114" s="6">
        <v>39.53</v>
      </c>
      <c r="AP114" s="32">
        <v>28200</v>
      </c>
      <c r="AQ114" s="51">
        <f t="shared" si="183"/>
        <v>0.54946767883029635</v>
      </c>
      <c r="AR114" s="6">
        <v>39.79</v>
      </c>
      <c r="AS114" s="32">
        <v>52900</v>
      </c>
      <c r="AT114" s="51">
        <f t="shared" si="184"/>
        <v>1.2891748306282595</v>
      </c>
      <c r="AV114" s="36" t="s">
        <v>37</v>
      </c>
      <c r="AW114" s="80">
        <f t="shared" si="185"/>
        <v>0</v>
      </c>
      <c r="AX114" s="80">
        <f t="shared" si="186"/>
        <v>0</v>
      </c>
      <c r="AY114" s="80">
        <f t="shared" si="187"/>
        <v>0</v>
      </c>
      <c r="AZ114" s="80"/>
      <c r="BA114" s="80">
        <f t="shared" si="188"/>
        <v>0.40051578618318223</v>
      </c>
      <c r="BB114" s="80">
        <f t="shared" si="189"/>
        <v>1.1483613433224378</v>
      </c>
      <c r="BC114" s="80">
        <f t="shared" si="190"/>
        <v>0.63875634908419265</v>
      </c>
      <c r="BD114" s="80"/>
      <c r="BE114" s="80">
        <f t="shared" si="191"/>
        <v>0.88927111945777859</v>
      </c>
      <c r="BF114" s="80">
        <f t="shared" si="205"/>
        <v>0.54946767883029635</v>
      </c>
      <c r="BG114" s="80">
        <f t="shared" si="193"/>
        <v>1.2891748306282595</v>
      </c>
      <c r="BP114" s="36" t="s">
        <v>36</v>
      </c>
      <c r="BQ114" s="80">
        <f t="shared" ref="BQ114:CA115" si="207">AW113</f>
        <v>1.7729564267479834</v>
      </c>
      <c r="BR114" s="80">
        <f t="shared" si="207"/>
        <v>2.6306783658132873</v>
      </c>
      <c r="BS114" s="80">
        <f t="shared" si="207"/>
        <v>1.6693341593955979</v>
      </c>
      <c r="BT114" s="80">
        <f t="shared" si="207"/>
        <v>0</v>
      </c>
      <c r="BU114" s="80">
        <f t="shared" si="207"/>
        <v>6.3691778680837769</v>
      </c>
      <c r="BV114" s="80">
        <f t="shared" si="207"/>
        <v>8.851349396893351</v>
      </c>
      <c r="BW114" s="80">
        <f t="shared" si="207"/>
        <v>6.5158278179672662</v>
      </c>
      <c r="BX114" s="80">
        <f t="shared" si="207"/>
        <v>0</v>
      </c>
      <c r="BY114" s="80">
        <f t="shared" si="207"/>
        <v>6.3770100013748596</v>
      </c>
      <c r="BZ114" s="80">
        <f t="shared" si="207"/>
        <v>4.5399279846616682</v>
      </c>
      <c r="CA114" s="80">
        <f t="shared" si="207"/>
        <v>9.7236438075742075</v>
      </c>
      <c r="CJ114" s="36" t="s">
        <v>37</v>
      </c>
      <c r="CK114" s="91">
        <f t="shared" si="195"/>
        <v>0</v>
      </c>
      <c r="CL114" s="91">
        <f t="shared" si="196"/>
        <v>0</v>
      </c>
      <c r="CM114" s="91">
        <f t="shared" si="197"/>
        <v>0</v>
      </c>
      <c r="CN114" s="92"/>
      <c r="CO114" s="91">
        <f t="shared" si="198"/>
        <v>20500</v>
      </c>
      <c r="CP114" s="91">
        <f t="shared" si="199"/>
        <v>39700</v>
      </c>
      <c r="CQ114" s="91">
        <f t="shared" si="200"/>
        <v>24900</v>
      </c>
      <c r="CR114" s="92"/>
      <c r="CS114" s="91">
        <f t="shared" si="201"/>
        <v>30400</v>
      </c>
      <c r="CT114" s="91">
        <f t="shared" si="202"/>
        <v>28200</v>
      </c>
      <c r="CU114" s="91">
        <f t="shared" si="203"/>
        <v>52900</v>
      </c>
    </row>
    <row r="115" spans="19:99" ht="21.95" customHeight="1" x14ac:dyDescent="0.15">
      <c r="S115" s="36" t="s">
        <v>38</v>
      </c>
      <c r="T115" s="41">
        <v>39.770000000000003</v>
      </c>
      <c r="U115" s="32">
        <v>32400</v>
      </c>
      <c r="V115" s="51">
        <f t="shared" si="176"/>
        <v>0.94635565447503556</v>
      </c>
      <c r="W115" s="6">
        <v>39.56</v>
      </c>
      <c r="X115" s="32">
        <v>38300</v>
      </c>
      <c r="Y115" s="51">
        <f t="shared" si="177"/>
        <v>0.89163700363406095</v>
      </c>
      <c r="Z115" s="6">
        <v>39.68</v>
      </c>
      <c r="AA115" s="32">
        <v>31300</v>
      </c>
      <c r="AB115" s="51">
        <f t="shared" si="178"/>
        <v>0.76951633562713129</v>
      </c>
      <c r="AC115" s="41">
        <v>39.31</v>
      </c>
      <c r="AD115" s="32">
        <v>47800</v>
      </c>
      <c r="AE115" s="51">
        <f t="shared" si="179"/>
        <v>0.93388558924663956</v>
      </c>
      <c r="AF115" s="6">
        <v>39.44</v>
      </c>
      <c r="AG115" s="32">
        <v>46800</v>
      </c>
      <c r="AH115" s="51">
        <f t="shared" si="180"/>
        <v>1.3537357901131006</v>
      </c>
      <c r="AI115" s="6">
        <v>39.39</v>
      </c>
      <c r="AJ115" s="32">
        <v>40100</v>
      </c>
      <c r="AK115" s="51">
        <f t="shared" si="181"/>
        <v>1.0286799035452261</v>
      </c>
      <c r="AL115" s="46">
        <v>39.6</v>
      </c>
      <c r="AM115" s="32">
        <v>14000</v>
      </c>
      <c r="AN115" s="51">
        <f t="shared" si="182"/>
        <v>0.40953275238187176</v>
      </c>
      <c r="AO115" s="6">
        <v>39.619999999999997</v>
      </c>
      <c r="AP115" s="32">
        <v>28100</v>
      </c>
      <c r="AQ115" s="51">
        <f t="shared" si="183"/>
        <v>0.54751921188408958</v>
      </c>
      <c r="AR115" s="6">
        <v>39.880000000000003</v>
      </c>
      <c r="AS115" s="32">
        <v>33500</v>
      </c>
      <c r="AT115" s="51">
        <f t="shared" si="184"/>
        <v>0.81639615928254616</v>
      </c>
      <c r="AV115" s="36" t="s">
        <v>38</v>
      </c>
      <c r="AW115" s="80">
        <f t="shared" si="185"/>
        <v>0.94635565447503556</v>
      </c>
      <c r="AX115" s="80">
        <f t="shared" si="186"/>
        <v>0.89163700363406095</v>
      </c>
      <c r="AY115" s="80">
        <f t="shared" si="187"/>
        <v>0.76951633562713129</v>
      </c>
      <c r="AZ115" s="80"/>
      <c r="BA115" s="80">
        <f t="shared" si="188"/>
        <v>0.93388558924663956</v>
      </c>
      <c r="BB115" s="80">
        <f t="shared" si="189"/>
        <v>1.3537357901131006</v>
      </c>
      <c r="BC115" s="80">
        <f t="shared" si="190"/>
        <v>1.0286799035452261</v>
      </c>
      <c r="BD115" s="80"/>
      <c r="BE115" s="80">
        <f t="shared" si="191"/>
        <v>0.40953275238187176</v>
      </c>
      <c r="BF115" s="80">
        <f t="shared" si="205"/>
        <v>0.54751921188408958</v>
      </c>
      <c r="BG115" s="80">
        <f t="shared" si="193"/>
        <v>0.81639615928254616</v>
      </c>
      <c r="BP115" s="36" t="s">
        <v>37</v>
      </c>
      <c r="BQ115" s="80">
        <f t="shared" si="207"/>
        <v>0</v>
      </c>
      <c r="BR115" s="80">
        <f t="shared" si="207"/>
        <v>0</v>
      </c>
      <c r="BS115" s="80">
        <f t="shared" si="207"/>
        <v>0</v>
      </c>
      <c r="BT115" s="80">
        <f t="shared" si="207"/>
        <v>0</v>
      </c>
      <c r="BU115" s="80">
        <f t="shared" si="207"/>
        <v>0.40051578618318223</v>
      </c>
      <c r="BV115" s="80">
        <f t="shared" si="207"/>
        <v>1.1483613433224378</v>
      </c>
      <c r="BW115" s="80">
        <f t="shared" si="207"/>
        <v>0.63875634908419265</v>
      </c>
      <c r="BX115" s="80">
        <f t="shared" si="207"/>
        <v>0</v>
      </c>
      <c r="BY115" s="80">
        <f t="shared" si="207"/>
        <v>0.88927111945777859</v>
      </c>
      <c r="BZ115" s="80">
        <f t="shared" si="207"/>
        <v>0.54946767883029635</v>
      </c>
      <c r="CA115" s="80">
        <f t="shared" si="207"/>
        <v>1.2891748306282595</v>
      </c>
      <c r="CJ115" s="36" t="s">
        <v>38</v>
      </c>
      <c r="CK115" s="91">
        <f t="shared" si="195"/>
        <v>32400</v>
      </c>
      <c r="CL115" s="91">
        <f t="shared" si="196"/>
        <v>38300</v>
      </c>
      <c r="CM115" s="91">
        <f t="shared" si="197"/>
        <v>31300</v>
      </c>
      <c r="CN115" s="92"/>
      <c r="CO115" s="91">
        <f t="shared" si="198"/>
        <v>47800</v>
      </c>
      <c r="CP115" s="91">
        <f t="shared" si="199"/>
        <v>46800</v>
      </c>
      <c r="CQ115" s="91">
        <f t="shared" si="200"/>
        <v>40100</v>
      </c>
      <c r="CR115" s="92"/>
      <c r="CS115" s="91">
        <f t="shared" si="201"/>
        <v>14000</v>
      </c>
      <c r="CT115" s="91">
        <f t="shared" si="202"/>
        <v>28100</v>
      </c>
      <c r="CU115" s="91">
        <f t="shared" si="203"/>
        <v>33500</v>
      </c>
    </row>
    <row r="116" spans="19:99" ht="21.95" customHeight="1" x14ac:dyDescent="0.15">
      <c r="S116" s="36" t="s">
        <v>39</v>
      </c>
      <c r="T116" s="41">
        <v>39.44</v>
      </c>
      <c r="U116" s="32">
        <v>2560</v>
      </c>
      <c r="V116" s="51">
        <f t="shared" si="176"/>
        <v>7.4773780106669463E-2</v>
      </c>
      <c r="W116" s="6">
        <v>39.32</v>
      </c>
      <c r="X116" s="32">
        <v>5570</v>
      </c>
      <c r="Y116" s="51">
        <f t="shared" si="177"/>
        <v>0.12967149112902665</v>
      </c>
      <c r="Z116" s="6">
        <v>39.49</v>
      </c>
      <c r="AA116" s="32">
        <v>2890</v>
      </c>
      <c r="AB116" s="51">
        <f t="shared" si="178"/>
        <v>7.1051188816690383E-2</v>
      </c>
      <c r="AC116" s="41">
        <v>39.1</v>
      </c>
      <c r="AD116" s="32">
        <v>29100</v>
      </c>
      <c r="AE116" s="51">
        <f t="shared" si="179"/>
        <v>0.56853704282588302</v>
      </c>
      <c r="AF116" s="6">
        <v>39.200000000000003</v>
      </c>
      <c r="AG116" s="32">
        <v>41800</v>
      </c>
      <c r="AH116" s="51">
        <f t="shared" si="180"/>
        <v>1.2091058980070002</v>
      </c>
      <c r="AI116" s="6">
        <v>39.18</v>
      </c>
      <c r="AJ116" s="32">
        <v>23100</v>
      </c>
      <c r="AK116" s="51">
        <f t="shared" si="181"/>
        <v>0.59258119131907028</v>
      </c>
      <c r="AL116" s="46">
        <v>39.42</v>
      </c>
      <c r="AM116" s="32">
        <v>14700</v>
      </c>
      <c r="AN116" s="51">
        <f t="shared" si="182"/>
        <v>0.43000939000096533</v>
      </c>
      <c r="AO116" s="6">
        <v>39.32</v>
      </c>
      <c r="AP116" s="32">
        <v>21400</v>
      </c>
      <c r="AQ116" s="51">
        <f t="shared" si="183"/>
        <v>0.41697192648823911</v>
      </c>
      <c r="AR116" s="6">
        <v>39.69</v>
      </c>
      <c r="AS116" s="32">
        <v>41600</v>
      </c>
      <c r="AT116" s="51">
        <f t="shared" si="184"/>
        <v>1.0137934395866843</v>
      </c>
      <c r="AV116" s="36" t="s">
        <v>39</v>
      </c>
      <c r="AW116" s="80">
        <f t="shared" si="185"/>
        <v>7.4773780106669463E-2</v>
      </c>
      <c r="AX116" s="80">
        <f t="shared" si="186"/>
        <v>0.12967149112902665</v>
      </c>
      <c r="AY116" s="80">
        <f t="shared" si="187"/>
        <v>7.1051188816690383E-2</v>
      </c>
      <c r="AZ116" s="80"/>
      <c r="BA116" s="80">
        <f t="shared" si="188"/>
        <v>0.56853704282588302</v>
      </c>
      <c r="BB116" s="80">
        <f t="shared" si="189"/>
        <v>1.2091058980070002</v>
      </c>
      <c r="BC116" s="80">
        <f t="shared" si="190"/>
        <v>0.59258119131907028</v>
      </c>
      <c r="BD116" s="80"/>
      <c r="BE116" s="80">
        <f t="shared" si="191"/>
        <v>0.43000939000096533</v>
      </c>
      <c r="BF116" s="80">
        <f t="shared" si="205"/>
        <v>0.41697192648823911</v>
      </c>
      <c r="BG116" s="80">
        <f t="shared" si="193"/>
        <v>1.0137934395866843</v>
      </c>
      <c r="BP116" s="36" t="s">
        <v>39</v>
      </c>
      <c r="BQ116" s="80">
        <f t="shared" ref="BQ116:CA118" si="208">AW116</f>
        <v>7.4773780106669463E-2</v>
      </c>
      <c r="BR116" s="80">
        <f t="shared" si="208"/>
        <v>0.12967149112902665</v>
      </c>
      <c r="BS116" s="80">
        <f t="shared" si="208"/>
        <v>7.1051188816690383E-2</v>
      </c>
      <c r="BT116" s="80">
        <f t="shared" si="208"/>
        <v>0</v>
      </c>
      <c r="BU116" s="80">
        <f t="shared" si="208"/>
        <v>0.56853704282588302</v>
      </c>
      <c r="BV116" s="80">
        <f t="shared" si="208"/>
        <v>1.2091058980070002</v>
      </c>
      <c r="BW116" s="80">
        <f t="shared" si="208"/>
        <v>0.59258119131907028</v>
      </c>
      <c r="BX116" s="80">
        <f t="shared" si="208"/>
        <v>0</v>
      </c>
      <c r="BY116" s="80">
        <f t="shared" si="208"/>
        <v>0.43000939000096533</v>
      </c>
      <c r="BZ116" s="80">
        <f t="shared" si="208"/>
        <v>0.41697192648823911</v>
      </c>
      <c r="CA116" s="80">
        <f t="shared" si="208"/>
        <v>1.0137934395866843</v>
      </c>
      <c r="CJ116" s="36" t="s">
        <v>39</v>
      </c>
      <c r="CK116" s="91">
        <f t="shared" si="195"/>
        <v>2560</v>
      </c>
      <c r="CL116" s="91">
        <f t="shared" si="196"/>
        <v>5570</v>
      </c>
      <c r="CM116" s="91">
        <f t="shared" si="197"/>
        <v>2890</v>
      </c>
      <c r="CN116" s="92"/>
      <c r="CO116" s="91">
        <f t="shared" si="198"/>
        <v>29100</v>
      </c>
      <c r="CP116" s="91">
        <f t="shared" si="199"/>
        <v>41800</v>
      </c>
      <c r="CQ116" s="91">
        <f t="shared" si="200"/>
        <v>23100</v>
      </c>
      <c r="CR116" s="92"/>
      <c r="CS116" s="91">
        <f t="shared" si="201"/>
        <v>14700</v>
      </c>
      <c r="CT116" s="91">
        <f t="shared" si="202"/>
        <v>21400</v>
      </c>
      <c r="CU116" s="91">
        <f t="shared" si="203"/>
        <v>41600</v>
      </c>
    </row>
    <row r="117" spans="19:99" ht="21.95" customHeight="1" x14ac:dyDescent="0.15">
      <c r="S117" s="36" t="s">
        <v>40</v>
      </c>
      <c r="T117" s="41"/>
      <c r="U117" s="32">
        <v>0</v>
      </c>
      <c r="V117" s="51">
        <f t="shared" si="176"/>
        <v>0</v>
      </c>
      <c r="W117" s="6"/>
      <c r="X117" s="32">
        <v>0</v>
      </c>
      <c r="Y117" s="51">
        <f t="shared" si="177"/>
        <v>0</v>
      </c>
      <c r="Z117" s="6"/>
      <c r="AA117" s="32">
        <v>0</v>
      </c>
      <c r="AB117" s="51">
        <f t="shared" si="178"/>
        <v>0</v>
      </c>
      <c r="AC117" s="41"/>
      <c r="AD117" s="32">
        <v>0</v>
      </c>
      <c r="AE117" s="51">
        <f t="shared" si="179"/>
        <v>0</v>
      </c>
      <c r="AF117" s="6">
        <v>39.11</v>
      </c>
      <c r="AG117" s="32">
        <v>10800</v>
      </c>
      <c r="AH117" s="51">
        <f t="shared" si="180"/>
        <v>0.31240056694917706</v>
      </c>
      <c r="AI117" s="6">
        <v>39</v>
      </c>
      <c r="AJ117" s="32">
        <v>4100</v>
      </c>
      <c r="AK117" s="51">
        <f t="shared" si="181"/>
        <v>0.10517674824277873</v>
      </c>
      <c r="AL117" s="46">
        <v>39.24</v>
      </c>
      <c r="AM117" s="32">
        <v>5430</v>
      </c>
      <c r="AN117" s="51">
        <f t="shared" si="182"/>
        <v>0.15884020324525455</v>
      </c>
      <c r="AO117" s="6">
        <v>39.26</v>
      </c>
      <c r="AP117" s="32">
        <v>8540</v>
      </c>
      <c r="AQ117" s="51">
        <f t="shared" si="183"/>
        <v>0.16639907720605429</v>
      </c>
      <c r="AR117" s="6">
        <v>39.57</v>
      </c>
      <c r="AS117" s="32">
        <v>11400</v>
      </c>
      <c r="AT117" s="51">
        <f t="shared" si="184"/>
        <v>0.2778183945021202</v>
      </c>
      <c r="AV117" s="36" t="s">
        <v>40</v>
      </c>
      <c r="AW117" s="73">
        <f t="shared" si="185"/>
        <v>0</v>
      </c>
      <c r="AX117" s="73">
        <f t="shared" si="186"/>
        <v>0</v>
      </c>
      <c r="AY117" s="73">
        <f t="shared" si="187"/>
        <v>0</v>
      </c>
      <c r="AZ117" s="73"/>
      <c r="BA117" s="80">
        <f t="shared" si="188"/>
        <v>0</v>
      </c>
      <c r="BB117" s="80">
        <f t="shared" si="189"/>
        <v>0.31240056694917706</v>
      </c>
      <c r="BC117" s="80">
        <f t="shared" si="190"/>
        <v>0.10517674824277873</v>
      </c>
      <c r="BD117" s="80"/>
      <c r="BE117" s="80">
        <f t="shared" si="191"/>
        <v>0.15884020324525455</v>
      </c>
      <c r="BF117" s="80">
        <f t="shared" si="205"/>
        <v>0.16639907720605429</v>
      </c>
      <c r="BG117" s="80">
        <f t="shared" si="193"/>
        <v>0.2778183945021202</v>
      </c>
      <c r="BP117" s="36" t="s">
        <v>40</v>
      </c>
      <c r="BQ117" s="80">
        <f t="shared" si="208"/>
        <v>0</v>
      </c>
      <c r="BR117" s="80">
        <f t="shared" si="208"/>
        <v>0</v>
      </c>
      <c r="BS117" s="80">
        <f t="shared" si="208"/>
        <v>0</v>
      </c>
      <c r="BT117" s="80">
        <f t="shared" si="208"/>
        <v>0</v>
      </c>
      <c r="BU117" s="80">
        <f t="shared" si="208"/>
        <v>0</v>
      </c>
      <c r="BV117" s="80">
        <f t="shared" si="208"/>
        <v>0.31240056694917706</v>
      </c>
      <c r="BW117" s="80">
        <f t="shared" si="208"/>
        <v>0.10517674824277873</v>
      </c>
      <c r="BX117" s="80">
        <f t="shared" si="208"/>
        <v>0</v>
      </c>
      <c r="BY117" s="80">
        <f t="shared" si="208"/>
        <v>0.15884020324525455</v>
      </c>
      <c r="BZ117" s="80">
        <f t="shared" si="208"/>
        <v>0.16639907720605429</v>
      </c>
      <c r="CA117" s="80">
        <f t="shared" si="208"/>
        <v>0.2778183945021202</v>
      </c>
      <c r="CJ117" s="36" t="s">
        <v>40</v>
      </c>
      <c r="CK117" s="91">
        <f t="shared" si="195"/>
        <v>0</v>
      </c>
      <c r="CL117" s="91">
        <f t="shared" si="196"/>
        <v>0</v>
      </c>
      <c r="CM117" s="91">
        <f t="shared" si="197"/>
        <v>0</v>
      </c>
      <c r="CN117" s="93"/>
      <c r="CO117" s="91">
        <f t="shared" si="198"/>
        <v>0</v>
      </c>
      <c r="CP117" s="91">
        <f t="shared" si="199"/>
        <v>10800</v>
      </c>
      <c r="CQ117" s="91">
        <f t="shared" si="200"/>
        <v>4100</v>
      </c>
      <c r="CR117" s="92"/>
      <c r="CS117" s="91">
        <f t="shared" si="201"/>
        <v>5430</v>
      </c>
      <c r="CT117" s="91">
        <f t="shared" si="202"/>
        <v>8540</v>
      </c>
      <c r="CU117" s="91">
        <f t="shared" si="203"/>
        <v>11400</v>
      </c>
    </row>
    <row r="118" spans="19:99" ht="21.95" customHeight="1" thickBot="1" x14ac:dyDescent="0.2">
      <c r="S118" s="37" t="s">
        <v>41</v>
      </c>
      <c r="T118" s="42"/>
      <c r="U118" s="33">
        <v>0</v>
      </c>
      <c r="V118" s="52">
        <f t="shared" si="176"/>
        <v>0</v>
      </c>
      <c r="W118" s="29"/>
      <c r="X118" s="33">
        <v>0</v>
      </c>
      <c r="Y118" s="52">
        <f t="shared" si="177"/>
        <v>0</v>
      </c>
      <c r="Z118" s="29"/>
      <c r="AA118" s="33">
        <v>0</v>
      </c>
      <c r="AB118" s="52">
        <f t="shared" si="178"/>
        <v>0</v>
      </c>
      <c r="AC118" s="42"/>
      <c r="AD118" s="33">
        <v>0</v>
      </c>
      <c r="AE118" s="52">
        <f t="shared" si="179"/>
        <v>0</v>
      </c>
      <c r="AF118" s="29"/>
      <c r="AG118" s="33">
        <v>0</v>
      </c>
      <c r="AH118" s="52">
        <f t="shared" si="180"/>
        <v>0</v>
      </c>
      <c r="AI118" s="29"/>
      <c r="AJ118" s="33">
        <v>0</v>
      </c>
      <c r="AK118" s="52">
        <f t="shared" si="181"/>
        <v>0</v>
      </c>
      <c r="AL118" s="47"/>
      <c r="AM118" s="33">
        <v>0</v>
      </c>
      <c r="AN118" s="52">
        <f t="shared" si="182"/>
        <v>0</v>
      </c>
      <c r="AO118" s="29"/>
      <c r="AP118" s="33">
        <v>0</v>
      </c>
      <c r="AQ118" s="52">
        <f t="shared" si="183"/>
        <v>0</v>
      </c>
      <c r="AR118" s="29"/>
      <c r="AS118" s="33">
        <v>0</v>
      </c>
      <c r="AT118" s="52">
        <f>(AS118/AS$119)*100</f>
        <v>0</v>
      </c>
      <c r="AV118" s="77" t="s">
        <v>41</v>
      </c>
      <c r="AW118" s="78">
        <f t="shared" si="185"/>
        <v>0</v>
      </c>
      <c r="AX118" s="78">
        <f t="shared" si="186"/>
        <v>0</v>
      </c>
      <c r="AY118" s="78">
        <f t="shared" si="187"/>
        <v>0</v>
      </c>
      <c r="AZ118" s="78"/>
      <c r="BA118" s="81">
        <f t="shared" si="188"/>
        <v>0</v>
      </c>
      <c r="BB118" s="81">
        <f t="shared" si="189"/>
        <v>0</v>
      </c>
      <c r="BC118" s="81">
        <f t="shared" si="190"/>
        <v>0</v>
      </c>
      <c r="BD118" s="81"/>
      <c r="BE118" s="81">
        <f t="shared" si="191"/>
        <v>0</v>
      </c>
      <c r="BF118" s="81">
        <f>AQ118</f>
        <v>0</v>
      </c>
      <c r="BG118" s="81">
        <f>AT118</f>
        <v>0</v>
      </c>
      <c r="BP118" s="77" t="s">
        <v>41</v>
      </c>
      <c r="BQ118" s="81">
        <f t="shared" si="208"/>
        <v>0</v>
      </c>
      <c r="BR118" s="81">
        <f t="shared" si="208"/>
        <v>0</v>
      </c>
      <c r="BS118" s="81">
        <f t="shared" si="208"/>
        <v>0</v>
      </c>
      <c r="BT118" s="81">
        <f t="shared" si="208"/>
        <v>0</v>
      </c>
      <c r="BU118" s="81">
        <f t="shared" si="208"/>
        <v>0</v>
      </c>
      <c r="BV118" s="81">
        <f t="shared" si="208"/>
        <v>0</v>
      </c>
      <c r="BW118" s="81">
        <f t="shared" si="208"/>
        <v>0</v>
      </c>
      <c r="BX118" s="81">
        <f t="shared" si="208"/>
        <v>0</v>
      </c>
      <c r="BY118" s="81">
        <f t="shared" si="208"/>
        <v>0</v>
      </c>
      <c r="BZ118" s="81">
        <f t="shared" si="208"/>
        <v>0</v>
      </c>
      <c r="CA118" s="81">
        <f t="shared" si="208"/>
        <v>0</v>
      </c>
      <c r="CJ118" s="90" t="s">
        <v>41</v>
      </c>
      <c r="CK118" s="94">
        <f t="shared" si="195"/>
        <v>0</v>
      </c>
      <c r="CL118" s="94">
        <f t="shared" si="196"/>
        <v>0</v>
      </c>
      <c r="CM118" s="94">
        <f t="shared" si="197"/>
        <v>0</v>
      </c>
      <c r="CN118" s="95"/>
      <c r="CO118" s="94">
        <f t="shared" si="198"/>
        <v>0</v>
      </c>
      <c r="CP118" s="94">
        <f t="shared" si="199"/>
        <v>0</v>
      </c>
      <c r="CQ118" s="94">
        <f t="shared" si="200"/>
        <v>0</v>
      </c>
      <c r="CR118" s="94"/>
      <c r="CS118" s="94">
        <f t="shared" si="201"/>
        <v>0</v>
      </c>
      <c r="CT118" s="94">
        <f t="shared" si="202"/>
        <v>0</v>
      </c>
      <c r="CU118" s="94">
        <f t="shared" si="203"/>
        <v>0</v>
      </c>
    </row>
    <row r="119" spans="19:99" ht="21.95" customHeight="1" thickTop="1" x14ac:dyDescent="0.15">
      <c r="S119" s="38" t="s">
        <v>65</v>
      </c>
      <c r="T119" s="43"/>
      <c r="U119" s="31">
        <f>SUM(U110:U118)</f>
        <v>3423660</v>
      </c>
      <c r="V119" s="82">
        <f>SUM(V110:V118)</f>
        <v>100</v>
      </c>
      <c r="W119" s="30"/>
      <c r="X119" s="31">
        <f>SUM(X110:X118)</f>
        <v>4295470</v>
      </c>
      <c r="Y119" s="82">
        <f>SUM(Y110:Y118)</f>
        <v>99.999999999999986</v>
      </c>
      <c r="Z119" s="30"/>
      <c r="AA119" s="31">
        <f>SUM(AA110:AA118)</f>
        <v>4067490</v>
      </c>
      <c r="AB119" s="82">
        <f>SUM(AB110:AB118)</f>
        <v>100.00000000000001</v>
      </c>
      <c r="AC119" s="43"/>
      <c r="AD119" s="31">
        <f>SUM(AD110:AD118)</f>
        <v>5118400</v>
      </c>
      <c r="AE119" s="82">
        <f>SUM(AE110:AE118)</f>
        <v>100</v>
      </c>
      <c r="AF119" s="30"/>
      <c r="AG119" s="31">
        <f>SUM(AG110:AG118)</f>
        <v>3457100</v>
      </c>
      <c r="AH119" s="82">
        <f>SUM(AH110:AH118)</f>
        <v>100</v>
      </c>
      <c r="AI119" s="30"/>
      <c r="AJ119" s="31">
        <f>SUM(AJ110:AJ118)</f>
        <v>3898200</v>
      </c>
      <c r="AK119" s="82">
        <f>SUM(AK110:AK118)</f>
        <v>100</v>
      </c>
      <c r="AL119" s="48"/>
      <c r="AM119" s="31">
        <f>SUM(AM110:AM118)</f>
        <v>3418530</v>
      </c>
      <c r="AN119" s="82">
        <f>SUM(AN110:AN118)</f>
        <v>99.999999999999986</v>
      </c>
      <c r="AO119" s="30"/>
      <c r="AP119" s="31">
        <f>SUM(AP110:AP118)</f>
        <v>5132240</v>
      </c>
      <c r="AQ119" s="82">
        <f>SUM(AQ110:AQ118)</f>
        <v>100.00000000000001</v>
      </c>
      <c r="AR119" s="30"/>
      <c r="AS119" s="31">
        <f>SUM(AS110:AS118)</f>
        <v>4103400</v>
      </c>
      <c r="AT119" s="82">
        <f>SUM(AT110:AT118)</f>
        <v>99.999999999999986</v>
      </c>
      <c r="AV119" s="38" t="s">
        <v>65</v>
      </c>
      <c r="AW119" s="76">
        <f>SUM(AW110:AW118)</f>
        <v>100</v>
      </c>
      <c r="AX119" s="76">
        <f t="shared" ref="AX119:AY119" si="209">SUM(AX110:AX118)</f>
        <v>99.999999999999986</v>
      </c>
      <c r="AY119" s="76">
        <f t="shared" si="209"/>
        <v>100.00000000000001</v>
      </c>
      <c r="AZ119" s="76"/>
      <c r="BA119" s="76">
        <f t="shared" ref="BA119:BC119" si="210">SUM(BA110:BA118)</f>
        <v>100</v>
      </c>
      <c r="BB119" s="76">
        <f t="shared" si="210"/>
        <v>100</v>
      </c>
      <c r="BC119" s="76">
        <f t="shared" si="210"/>
        <v>100</v>
      </c>
      <c r="BD119" s="76"/>
      <c r="BE119" s="76">
        <f t="shared" ref="BE119:BG119" si="211">SUM(BE110:BE118)</f>
        <v>99.999999999999986</v>
      </c>
      <c r="BF119" s="76">
        <f t="shared" si="211"/>
        <v>100.00000000000001</v>
      </c>
      <c r="BG119" s="76">
        <f t="shared" si="211"/>
        <v>99.999999999999986</v>
      </c>
      <c r="BP119" s="38" t="s">
        <v>65</v>
      </c>
      <c r="BQ119" s="76">
        <f>SUM(BQ110:BQ118)</f>
        <v>100</v>
      </c>
      <c r="BR119" s="76">
        <f t="shared" ref="BR119:BS119" si="212">SUM(BR110:BR118)</f>
        <v>99.999999999999986</v>
      </c>
      <c r="BS119" s="76">
        <f t="shared" si="212"/>
        <v>100.00000000000001</v>
      </c>
      <c r="BT119" s="76"/>
      <c r="BU119" s="76">
        <f t="shared" ref="BU119:BW119" si="213">SUM(BU110:BU118)</f>
        <v>100</v>
      </c>
      <c r="BV119" s="76">
        <f t="shared" si="213"/>
        <v>100</v>
      </c>
      <c r="BW119" s="76">
        <f t="shared" si="213"/>
        <v>100</v>
      </c>
      <c r="BX119" s="76"/>
      <c r="BY119" s="76">
        <f t="shared" ref="BY119:CA119" si="214">SUM(BY110:BY118)</f>
        <v>99.999999999999986</v>
      </c>
      <c r="BZ119" s="76">
        <f t="shared" si="214"/>
        <v>100.00000000000001</v>
      </c>
      <c r="CA119" s="76">
        <f t="shared" si="214"/>
        <v>99.999999999999986</v>
      </c>
      <c r="CJ119" s="38" t="s">
        <v>65</v>
      </c>
      <c r="CK119" s="96">
        <f>SUM(CK110:CK118)</f>
        <v>3423660</v>
      </c>
      <c r="CL119" s="96">
        <f t="shared" ref="CL119:CM119" si="215">SUM(CL110:CL118)</f>
        <v>4295470</v>
      </c>
      <c r="CM119" s="96">
        <f t="shared" si="215"/>
        <v>4067490</v>
      </c>
      <c r="CN119" s="96"/>
      <c r="CO119" s="96">
        <f t="shared" ref="CO119:CQ119" si="216">SUM(CO110:CO118)</f>
        <v>5118400</v>
      </c>
      <c r="CP119" s="96">
        <f t="shared" si="216"/>
        <v>3457100</v>
      </c>
      <c r="CQ119" s="96">
        <f t="shared" si="216"/>
        <v>3898200</v>
      </c>
      <c r="CR119" s="96"/>
      <c r="CS119" s="96">
        <f t="shared" ref="CS119:CU119" si="217">SUM(CS110:CS118)</f>
        <v>3418530</v>
      </c>
      <c r="CT119" s="96">
        <f t="shared" si="217"/>
        <v>5132240</v>
      </c>
      <c r="CU119" s="96">
        <f t="shared" si="217"/>
        <v>4103400</v>
      </c>
    </row>
    <row r="120" spans="19:99" ht="21.95" customHeight="1" x14ac:dyDescent="0.15"/>
    <row r="121" spans="19:99" ht="21.75" customHeight="1" x14ac:dyDescent="0.15"/>
    <row r="122" spans="19:99" ht="21.95" customHeight="1" x14ac:dyDescent="0.15"/>
    <row r="123" spans="19:99" ht="21.95" customHeight="1" x14ac:dyDescent="0.15">
      <c r="S123" s="2" t="s">
        <v>1</v>
      </c>
      <c r="T123" s="154" t="s">
        <v>66</v>
      </c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6"/>
    </row>
    <row r="124" spans="19:99" ht="21.95" customHeight="1" x14ac:dyDescent="0.15">
      <c r="S124" s="2" t="s">
        <v>67</v>
      </c>
      <c r="T124" s="149" t="s">
        <v>76</v>
      </c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1"/>
    </row>
    <row r="125" spans="19:99" ht="21.95" customHeight="1" x14ac:dyDescent="0.15">
      <c r="S125" s="25" t="s">
        <v>59</v>
      </c>
      <c r="T125" s="164" t="s">
        <v>56</v>
      </c>
      <c r="U125" s="150"/>
      <c r="V125" s="150"/>
      <c r="W125" s="150"/>
      <c r="X125" s="150"/>
      <c r="Y125" s="150"/>
      <c r="Z125" s="150"/>
      <c r="AA125" s="150"/>
      <c r="AB125" s="165"/>
      <c r="AC125" s="164" t="s">
        <v>57</v>
      </c>
      <c r="AD125" s="150"/>
      <c r="AE125" s="150"/>
      <c r="AF125" s="150"/>
      <c r="AG125" s="150"/>
      <c r="AH125" s="150"/>
      <c r="AI125" s="150"/>
      <c r="AJ125" s="150"/>
      <c r="AK125" s="153"/>
      <c r="AL125" s="152" t="s">
        <v>58</v>
      </c>
      <c r="AM125" s="150"/>
      <c r="AN125" s="150"/>
      <c r="AO125" s="150"/>
      <c r="AP125" s="150"/>
      <c r="AQ125" s="150"/>
      <c r="AR125" s="150"/>
      <c r="AS125" s="150"/>
      <c r="AT125" s="153"/>
    </row>
    <row r="126" spans="19:99" ht="21.95" customHeight="1" x14ac:dyDescent="0.15">
      <c r="S126" s="26" t="s">
        <v>79</v>
      </c>
      <c r="T126" s="166" t="s">
        <v>55</v>
      </c>
      <c r="U126" s="167"/>
      <c r="V126" s="168"/>
      <c r="W126" s="149">
        <v>2</v>
      </c>
      <c r="X126" s="150"/>
      <c r="Y126" s="151"/>
      <c r="Z126" s="149">
        <v>3</v>
      </c>
      <c r="AA126" s="150"/>
      <c r="AB126" s="165"/>
      <c r="AC126" s="164">
        <v>1</v>
      </c>
      <c r="AD126" s="150"/>
      <c r="AE126" s="151"/>
      <c r="AF126" s="149">
        <v>2</v>
      </c>
      <c r="AG126" s="150"/>
      <c r="AH126" s="151"/>
      <c r="AI126" s="149">
        <v>3</v>
      </c>
      <c r="AJ126" s="150"/>
      <c r="AK126" s="153"/>
      <c r="AL126" s="152">
        <v>1</v>
      </c>
      <c r="AM126" s="150"/>
      <c r="AN126" s="151"/>
      <c r="AO126" s="149">
        <v>2</v>
      </c>
      <c r="AP126" s="150"/>
      <c r="AQ126" s="151"/>
      <c r="AR126" s="149">
        <v>3</v>
      </c>
      <c r="AS126" s="150"/>
      <c r="AT126" s="153"/>
      <c r="AV126" s="154" t="s">
        <v>66</v>
      </c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6"/>
      <c r="BP126" s="154" t="s">
        <v>66</v>
      </c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6"/>
      <c r="CJ126" s="154" t="s">
        <v>66</v>
      </c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6"/>
    </row>
    <row r="127" spans="19:99" ht="21.95" customHeight="1" x14ac:dyDescent="0.15">
      <c r="S127" s="25" t="s">
        <v>60</v>
      </c>
      <c r="T127" s="157">
        <v>23111102</v>
      </c>
      <c r="U127" s="158"/>
      <c r="V127" s="159"/>
      <c r="W127" s="160">
        <v>23111103</v>
      </c>
      <c r="X127" s="158"/>
      <c r="Y127" s="159"/>
      <c r="Z127" s="160">
        <v>23111104</v>
      </c>
      <c r="AA127" s="158"/>
      <c r="AB127" s="161"/>
      <c r="AC127" s="157">
        <v>23111105</v>
      </c>
      <c r="AD127" s="158"/>
      <c r="AE127" s="159"/>
      <c r="AF127" s="160">
        <v>23111106</v>
      </c>
      <c r="AG127" s="158"/>
      <c r="AH127" s="159"/>
      <c r="AI127" s="160">
        <v>23111107</v>
      </c>
      <c r="AJ127" s="158"/>
      <c r="AK127" s="162"/>
      <c r="AL127" s="163">
        <v>23111108</v>
      </c>
      <c r="AM127" s="158"/>
      <c r="AN127" s="159"/>
      <c r="AO127" s="160">
        <v>23111109</v>
      </c>
      <c r="AP127" s="158"/>
      <c r="AQ127" s="159"/>
      <c r="AR127" s="160">
        <v>23111110</v>
      </c>
      <c r="AS127" s="158"/>
      <c r="AT127" s="162"/>
      <c r="AV127" s="149" t="s">
        <v>77</v>
      </c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1"/>
      <c r="BP127" s="149" t="s">
        <v>77</v>
      </c>
      <c r="BQ127" s="150"/>
      <c r="BR127" s="150"/>
      <c r="BS127" s="150"/>
      <c r="BT127" s="150"/>
      <c r="BU127" s="150"/>
      <c r="BV127" s="150"/>
      <c r="BW127" s="150"/>
      <c r="BX127" s="150"/>
      <c r="BY127" s="150"/>
      <c r="BZ127" s="150"/>
      <c r="CA127" s="151"/>
      <c r="CJ127" s="149" t="s">
        <v>77</v>
      </c>
      <c r="CK127" s="150"/>
      <c r="CL127" s="150"/>
      <c r="CM127" s="150"/>
      <c r="CN127" s="150"/>
      <c r="CO127" s="150"/>
      <c r="CP127" s="150"/>
      <c r="CQ127" s="150"/>
      <c r="CR127" s="150"/>
      <c r="CS127" s="150"/>
      <c r="CT127" s="150"/>
      <c r="CU127" s="151"/>
    </row>
    <row r="128" spans="19:99" ht="21.95" customHeight="1" thickBot="1" x14ac:dyDescent="0.2">
      <c r="S128" s="34" t="s">
        <v>64</v>
      </c>
      <c r="T128" s="39" t="s">
        <v>61</v>
      </c>
      <c r="U128" s="28" t="s">
        <v>62</v>
      </c>
      <c r="V128" s="49" t="s">
        <v>63</v>
      </c>
      <c r="W128" s="28" t="s">
        <v>61</v>
      </c>
      <c r="X128" s="28" t="s">
        <v>62</v>
      </c>
      <c r="Y128" s="49" t="s">
        <v>63</v>
      </c>
      <c r="Z128" s="28" t="s">
        <v>61</v>
      </c>
      <c r="AA128" s="28" t="s">
        <v>62</v>
      </c>
      <c r="AB128" s="54" t="s">
        <v>63</v>
      </c>
      <c r="AC128" s="39" t="s">
        <v>61</v>
      </c>
      <c r="AD128" s="28" t="s">
        <v>62</v>
      </c>
      <c r="AE128" s="49" t="s">
        <v>63</v>
      </c>
      <c r="AF128" s="28" t="s">
        <v>61</v>
      </c>
      <c r="AG128" s="28" t="s">
        <v>62</v>
      </c>
      <c r="AH128" s="49" t="s">
        <v>63</v>
      </c>
      <c r="AI128" s="28" t="s">
        <v>61</v>
      </c>
      <c r="AJ128" s="28" t="s">
        <v>62</v>
      </c>
      <c r="AK128" s="60" t="s">
        <v>63</v>
      </c>
      <c r="AL128" s="44" t="s">
        <v>61</v>
      </c>
      <c r="AM128" s="28" t="s">
        <v>62</v>
      </c>
      <c r="AN128" s="49" t="s">
        <v>63</v>
      </c>
      <c r="AO128" s="28" t="s">
        <v>61</v>
      </c>
      <c r="AP128" s="28" t="s">
        <v>62</v>
      </c>
      <c r="AQ128" s="49" t="s">
        <v>63</v>
      </c>
      <c r="AR128" s="28" t="s">
        <v>61</v>
      </c>
      <c r="AS128" s="28" t="s">
        <v>62</v>
      </c>
      <c r="AT128" s="60" t="s">
        <v>63</v>
      </c>
      <c r="AV128" s="74" t="s">
        <v>63</v>
      </c>
      <c r="AW128" s="75" t="s">
        <v>46</v>
      </c>
      <c r="AX128" s="75" t="s">
        <v>47</v>
      </c>
      <c r="AY128" s="75" t="s">
        <v>48</v>
      </c>
      <c r="AZ128" s="75"/>
      <c r="BA128" s="75" t="s">
        <v>49</v>
      </c>
      <c r="BB128" s="75" t="s">
        <v>50</v>
      </c>
      <c r="BC128" s="75" t="s">
        <v>51</v>
      </c>
      <c r="BD128" s="75"/>
      <c r="BE128" s="75" t="s">
        <v>52</v>
      </c>
      <c r="BF128" s="75" t="s">
        <v>53</v>
      </c>
      <c r="BG128" s="75" t="s">
        <v>54</v>
      </c>
      <c r="BP128" s="74" t="s">
        <v>63</v>
      </c>
      <c r="BQ128" s="75" t="s">
        <v>46</v>
      </c>
      <c r="BR128" s="75" t="s">
        <v>47</v>
      </c>
      <c r="BS128" s="75" t="s">
        <v>48</v>
      </c>
      <c r="BT128" s="75"/>
      <c r="BU128" s="75" t="s">
        <v>49</v>
      </c>
      <c r="BV128" s="75" t="s">
        <v>50</v>
      </c>
      <c r="BW128" s="75" t="s">
        <v>51</v>
      </c>
      <c r="BX128" s="75"/>
      <c r="BY128" s="75" t="s">
        <v>52</v>
      </c>
      <c r="BZ128" s="75" t="s">
        <v>53</v>
      </c>
      <c r="CA128" s="75" t="s">
        <v>54</v>
      </c>
      <c r="CJ128" s="97" t="s">
        <v>78</v>
      </c>
      <c r="CK128" s="28" t="s">
        <v>46</v>
      </c>
      <c r="CL128" s="28" t="s">
        <v>47</v>
      </c>
      <c r="CM128" s="28" t="s">
        <v>48</v>
      </c>
      <c r="CN128" s="28"/>
      <c r="CO128" s="28" t="s">
        <v>49</v>
      </c>
      <c r="CP128" s="28" t="s">
        <v>50</v>
      </c>
      <c r="CQ128" s="28" t="s">
        <v>51</v>
      </c>
      <c r="CR128" s="28"/>
      <c r="CS128" s="28" t="s">
        <v>52</v>
      </c>
      <c r="CT128" s="28" t="s">
        <v>53</v>
      </c>
      <c r="CU128" s="28" t="s">
        <v>54</v>
      </c>
    </row>
    <row r="129" spans="19:99" ht="21.95" customHeight="1" thickTop="1" x14ac:dyDescent="0.15">
      <c r="S129" s="35" t="s">
        <v>33</v>
      </c>
      <c r="T129" s="40">
        <v>40.01</v>
      </c>
      <c r="U129" s="31">
        <v>4190000</v>
      </c>
      <c r="V129" s="82">
        <f>(U129/U$138)*100</f>
        <v>80.840275821618889</v>
      </c>
      <c r="W129" s="27">
        <v>39.700000000000003</v>
      </c>
      <c r="X129" s="31">
        <v>3960000</v>
      </c>
      <c r="Y129" s="82">
        <f>(X129/X$138)*100</f>
        <v>79.511845457885826</v>
      </c>
      <c r="Z129" s="27">
        <v>39.94</v>
      </c>
      <c r="AA129" s="31">
        <v>3640000</v>
      </c>
      <c r="AB129" s="82">
        <f>(AA129/AA$138)*100</f>
        <v>77.695433899115457</v>
      </c>
      <c r="AC129" s="40">
        <v>39.72</v>
      </c>
      <c r="AD129" s="31">
        <v>4540000</v>
      </c>
      <c r="AE129" s="82">
        <f>(AD129/AD$138)*100</f>
        <v>70.21613888566678</v>
      </c>
      <c r="AF129" s="27">
        <v>39.729999999999997</v>
      </c>
      <c r="AG129" s="31">
        <v>3370000</v>
      </c>
      <c r="AH129" s="82">
        <f>(AG129/AG$138)*100</f>
        <v>65.265808075917491</v>
      </c>
      <c r="AI129" s="27">
        <v>39.619999999999997</v>
      </c>
      <c r="AJ129" s="31">
        <v>3930000</v>
      </c>
      <c r="AK129" s="82">
        <f>(AJ129/AJ$138)*100</f>
        <v>78.403677192310454</v>
      </c>
      <c r="AL129" s="45">
        <v>39.840000000000003</v>
      </c>
      <c r="AM129" s="31">
        <v>3430000</v>
      </c>
      <c r="AN129" s="82">
        <f>(AM129/AM$138)*100</f>
        <v>79.789894365623809</v>
      </c>
      <c r="AO129" s="27">
        <v>39.68</v>
      </c>
      <c r="AP129" s="31">
        <v>5420000</v>
      </c>
      <c r="AQ129" s="82">
        <f>(AP129/AP$138)*100</f>
        <v>78.578056135467406</v>
      </c>
      <c r="AR129" s="27">
        <v>40.17</v>
      </c>
      <c r="AS129" s="31">
        <v>3940000</v>
      </c>
      <c r="AT129" s="82">
        <f>(AS129/AS$138)*100</f>
        <v>70.210453160361382</v>
      </c>
      <c r="AV129" s="35" t="s">
        <v>33</v>
      </c>
      <c r="AW129" s="79">
        <f>V129</f>
        <v>80.840275821618889</v>
      </c>
      <c r="AX129" s="79">
        <f>Y129</f>
        <v>79.511845457885826</v>
      </c>
      <c r="AY129" s="79">
        <f>AB129</f>
        <v>77.695433899115457</v>
      </c>
      <c r="AZ129" s="79"/>
      <c r="BA129" s="79">
        <f>AE129</f>
        <v>70.21613888566678</v>
      </c>
      <c r="BB129" s="79">
        <f>AH129</f>
        <v>65.265808075917491</v>
      </c>
      <c r="BC129" s="79">
        <f>AK129</f>
        <v>78.403677192310454</v>
      </c>
      <c r="BD129" s="79"/>
      <c r="BE129" s="79">
        <f>AN129</f>
        <v>79.789894365623809</v>
      </c>
      <c r="BF129" s="79">
        <f>AQ129</f>
        <v>78.578056135467406</v>
      </c>
      <c r="BG129" s="79">
        <f>AT129</f>
        <v>70.210453160361382</v>
      </c>
      <c r="BP129" s="35" t="s">
        <v>33</v>
      </c>
      <c r="BQ129" s="79">
        <f t="shared" ref="BQ129:CA129" si="218">AW129</f>
        <v>80.840275821618889</v>
      </c>
      <c r="BR129" s="79">
        <f t="shared" si="218"/>
        <v>79.511845457885826</v>
      </c>
      <c r="BS129" s="79">
        <f t="shared" si="218"/>
        <v>77.695433899115457</v>
      </c>
      <c r="BT129" s="79">
        <f t="shared" si="218"/>
        <v>0</v>
      </c>
      <c r="BU129" s="79">
        <f t="shared" si="218"/>
        <v>70.21613888566678</v>
      </c>
      <c r="BV129" s="79">
        <f t="shared" si="218"/>
        <v>65.265808075917491</v>
      </c>
      <c r="BW129" s="79">
        <f t="shared" si="218"/>
        <v>78.403677192310454</v>
      </c>
      <c r="BX129" s="79">
        <f t="shared" si="218"/>
        <v>0</v>
      </c>
      <c r="BY129" s="79">
        <f t="shared" si="218"/>
        <v>79.789894365623809</v>
      </c>
      <c r="BZ129" s="79">
        <f t="shared" si="218"/>
        <v>78.578056135467406</v>
      </c>
      <c r="CA129" s="79">
        <f t="shared" si="218"/>
        <v>70.210453160361382</v>
      </c>
      <c r="CJ129" s="35" t="s">
        <v>33</v>
      </c>
      <c r="CK129" s="91">
        <f>U129</f>
        <v>4190000</v>
      </c>
      <c r="CL129" s="91">
        <f>X129</f>
        <v>3960000</v>
      </c>
      <c r="CM129" s="91">
        <f>AA129</f>
        <v>3640000</v>
      </c>
      <c r="CN129" s="91"/>
      <c r="CO129" s="91">
        <f>AD129</f>
        <v>4540000</v>
      </c>
      <c r="CP129" s="91">
        <f>AG129</f>
        <v>3370000</v>
      </c>
      <c r="CQ129" s="91">
        <f>AJ129</f>
        <v>3930000</v>
      </c>
      <c r="CR129" s="91"/>
      <c r="CS129" s="91">
        <f>AM129</f>
        <v>3430000</v>
      </c>
      <c r="CT129" s="91">
        <f>AP129</f>
        <v>5420000</v>
      </c>
      <c r="CU129" s="91">
        <f>AS129</f>
        <v>3940000</v>
      </c>
    </row>
    <row r="130" spans="19:99" ht="21.95" customHeight="1" x14ac:dyDescent="0.15">
      <c r="S130" s="36" t="s">
        <v>34</v>
      </c>
      <c r="T130" s="41">
        <v>39.799999999999997</v>
      </c>
      <c r="U130" s="32">
        <v>106000</v>
      </c>
      <c r="V130" s="82">
        <f t="shared" ref="V130:V137" si="219">(U130/U$138)*100</f>
        <v>2.0451239229335569</v>
      </c>
      <c r="W130" s="6">
        <v>39.53</v>
      </c>
      <c r="X130" s="32">
        <v>157000</v>
      </c>
      <c r="Y130" s="82">
        <f t="shared" ref="Y130:Y137" si="220">(X130/X$138)*100</f>
        <v>3.1523635699212309</v>
      </c>
      <c r="Z130" s="6">
        <v>39.729999999999997</v>
      </c>
      <c r="AA130" s="32">
        <v>133000</v>
      </c>
      <c r="AB130" s="82">
        <f t="shared" ref="AB130:AB137" si="221">(AA130/AA$138)*100</f>
        <v>2.8388716232369111</v>
      </c>
      <c r="AC130" s="41">
        <v>39.4</v>
      </c>
      <c r="AD130" s="32">
        <v>328000</v>
      </c>
      <c r="AE130" s="82">
        <f t="shared" ref="AE130:AE137" si="222">(AD130/AD$138)*100</f>
        <v>5.0728840428411237</v>
      </c>
      <c r="AF130" s="6">
        <v>39.56</v>
      </c>
      <c r="AG130" s="32">
        <v>376000</v>
      </c>
      <c r="AH130" s="82">
        <f t="shared" ref="AH130:AH137" si="223">(AG130/AG$138)*100</f>
        <v>7.2818824440786285</v>
      </c>
      <c r="AI130" s="6">
        <v>39.450000000000003</v>
      </c>
      <c r="AJ130" s="32">
        <v>174000</v>
      </c>
      <c r="AK130" s="82">
        <f t="shared" ref="AK130:AK137" si="224">(AJ130/AJ$138)*100</f>
        <v>3.4713078451557298</v>
      </c>
      <c r="AL130" s="46">
        <v>39.67</v>
      </c>
      <c r="AM130" s="32">
        <v>260000</v>
      </c>
      <c r="AN130" s="82">
        <f t="shared" ref="AN130:AN137" si="225">(AM130/AM$138)*100</f>
        <v>6.0482135670735255</v>
      </c>
      <c r="AO130" s="6">
        <v>39.47</v>
      </c>
      <c r="AP130" s="32">
        <v>312000</v>
      </c>
      <c r="AQ130" s="82">
        <f t="shared" ref="AQ130:AQ137" si="226">(AP130/AP$138)*100</f>
        <v>4.523312456506611</v>
      </c>
      <c r="AR130" s="6">
        <v>40</v>
      </c>
      <c r="AS130" s="32">
        <v>396000</v>
      </c>
      <c r="AT130" s="82">
        <f t="shared" ref="AT130:AT136" si="227">(AS130/AS$138)*100</f>
        <v>7.0566851399754089</v>
      </c>
      <c r="AV130" s="36" t="s">
        <v>34</v>
      </c>
      <c r="AW130" s="80">
        <f t="shared" ref="AW130:AW137" si="228">V130</f>
        <v>2.0451239229335569</v>
      </c>
      <c r="AX130" s="80">
        <f t="shared" ref="AX130:AX137" si="229">Y130</f>
        <v>3.1523635699212309</v>
      </c>
      <c r="AY130" s="80">
        <f t="shared" ref="AY130:AY137" si="230">AB130</f>
        <v>2.8388716232369111</v>
      </c>
      <c r="AZ130" s="80"/>
      <c r="BA130" s="80">
        <f t="shared" ref="BA130:BA137" si="231">AE130</f>
        <v>5.0728840428411237</v>
      </c>
      <c r="BB130" s="80">
        <f t="shared" ref="BB130:BB137" si="232">AH130</f>
        <v>7.2818824440786285</v>
      </c>
      <c r="BC130" s="80">
        <f t="shared" ref="BC130:BC137" si="233">AK130</f>
        <v>3.4713078451557298</v>
      </c>
      <c r="BD130" s="80"/>
      <c r="BE130" s="80">
        <f t="shared" ref="BE130:BE137" si="234">AN130</f>
        <v>6.0482135670735255</v>
      </c>
      <c r="BF130" s="80">
        <f t="shared" ref="BF130" si="235">AQ130</f>
        <v>4.523312456506611</v>
      </c>
      <c r="BG130" s="80">
        <f t="shared" ref="BG130:BG136" si="236">AT130</f>
        <v>7.0566851399754089</v>
      </c>
      <c r="BP130" s="36" t="s">
        <v>35</v>
      </c>
      <c r="BQ130" s="80">
        <f t="shared" ref="BQ130:CA130" si="237">AW131</f>
        <v>15.203374068600404</v>
      </c>
      <c r="BR130" s="80">
        <f t="shared" si="237"/>
        <v>14.958667895486096</v>
      </c>
      <c r="BS130" s="80">
        <f t="shared" si="237"/>
        <v>17.630886923260817</v>
      </c>
      <c r="BT130" s="80">
        <f t="shared" si="237"/>
        <v>0</v>
      </c>
      <c r="BU130" s="80">
        <f t="shared" si="237"/>
        <v>18.095348567451573</v>
      </c>
      <c r="BV130" s="80">
        <f t="shared" si="237"/>
        <v>13.498595913624477</v>
      </c>
      <c r="BW130" s="80">
        <f t="shared" si="237"/>
        <v>12.748078810658111</v>
      </c>
      <c r="BX130" s="80">
        <f t="shared" si="237"/>
        <v>0</v>
      </c>
      <c r="BY130" s="80">
        <f t="shared" si="237"/>
        <v>7.8626776371955822</v>
      </c>
      <c r="BZ130" s="80">
        <f t="shared" si="237"/>
        <v>10.061470656460218</v>
      </c>
      <c r="CA130" s="80">
        <f t="shared" si="237"/>
        <v>11.262184364809238</v>
      </c>
      <c r="CJ130" s="36" t="s">
        <v>34</v>
      </c>
      <c r="CK130" s="91">
        <f t="shared" ref="CK130:CK137" si="238">U130</f>
        <v>106000</v>
      </c>
      <c r="CL130" s="91">
        <f t="shared" ref="CL130:CL137" si="239">X130</f>
        <v>157000</v>
      </c>
      <c r="CM130" s="91">
        <f t="shared" ref="CM130:CM137" si="240">AA130</f>
        <v>133000</v>
      </c>
      <c r="CN130" s="92"/>
      <c r="CO130" s="91">
        <f t="shared" ref="CO130:CO137" si="241">AD130</f>
        <v>328000</v>
      </c>
      <c r="CP130" s="91">
        <f t="shared" ref="CP130:CP137" si="242">AG130</f>
        <v>376000</v>
      </c>
      <c r="CQ130" s="91">
        <f t="shared" ref="CQ130:CQ137" si="243">AJ130</f>
        <v>174000</v>
      </c>
      <c r="CR130" s="92"/>
      <c r="CS130" s="91">
        <f t="shared" ref="CS130:CS137" si="244">AM130</f>
        <v>260000</v>
      </c>
      <c r="CT130" s="91">
        <f t="shared" ref="CT130:CT137" si="245">AP130</f>
        <v>312000</v>
      </c>
      <c r="CU130" s="91">
        <f t="shared" ref="CU130:CU137" si="246">AS130</f>
        <v>396000</v>
      </c>
    </row>
    <row r="131" spans="19:99" ht="21.95" customHeight="1" x14ac:dyDescent="0.15">
      <c r="S131" s="36" t="s">
        <v>35</v>
      </c>
      <c r="T131" s="41">
        <v>39.72</v>
      </c>
      <c r="U131" s="32">
        <v>788000</v>
      </c>
      <c r="V131" s="82">
        <f t="shared" si="219"/>
        <v>15.203374068600404</v>
      </c>
      <c r="W131" s="6">
        <v>39.47</v>
      </c>
      <c r="X131" s="32">
        <v>745000</v>
      </c>
      <c r="Y131" s="82">
        <f t="shared" si="220"/>
        <v>14.958667895486096</v>
      </c>
      <c r="Z131" s="6">
        <v>39.68</v>
      </c>
      <c r="AA131" s="32">
        <v>826000</v>
      </c>
      <c r="AB131" s="82">
        <f t="shared" si="221"/>
        <v>17.630886923260817</v>
      </c>
      <c r="AC131" s="41">
        <v>39.340000000000003</v>
      </c>
      <c r="AD131" s="32">
        <v>1170000</v>
      </c>
      <c r="AE131" s="82">
        <f t="shared" si="222"/>
        <v>18.095348567451573</v>
      </c>
      <c r="AF131" s="6">
        <v>39.47</v>
      </c>
      <c r="AG131" s="32">
        <v>697000</v>
      </c>
      <c r="AH131" s="82">
        <f t="shared" si="223"/>
        <v>13.498595913624477</v>
      </c>
      <c r="AI131" s="6">
        <v>39.39</v>
      </c>
      <c r="AJ131" s="32">
        <v>639000</v>
      </c>
      <c r="AK131" s="82">
        <f t="shared" si="224"/>
        <v>12.748078810658111</v>
      </c>
      <c r="AL131" s="46">
        <v>39.57</v>
      </c>
      <c r="AM131" s="32">
        <v>338000</v>
      </c>
      <c r="AN131" s="82">
        <f t="shared" si="225"/>
        <v>7.8626776371955822</v>
      </c>
      <c r="AO131" s="6">
        <v>39.409999999999997</v>
      </c>
      <c r="AP131" s="32">
        <v>694000</v>
      </c>
      <c r="AQ131" s="82">
        <f t="shared" si="226"/>
        <v>10.061470656460218</v>
      </c>
      <c r="AR131" s="6">
        <v>39.909999999999997</v>
      </c>
      <c r="AS131" s="32">
        <v>632000</v>
      </c>
      <c r="AT131" s="82">
        <f t="shared" si="227"/>
        <v>11.262184364809238</v>
      </c>
      <c r="AV131" s="36" t="s">
        <v>35</v>
      </c>
      <c r="AW131" s="80">
        <f t="shared" si="228"/>
        <v>15.203374068600404</v>
      </c>
      <c r="AX131" s="80">
        <f t="shared" si="229"/>
        <v>14.958667895486096</v>
      </c>
      <c r="AY131" s="80">
        <f t="shared" si="230"/>
        <v>17.630886923260817</v>
      </c>
      <c r="AZ131" s="80"/>
      <c r="BA131" s="80">
        <f t="shared" si="231"/>
        <v>18.095348567451573</v>
      </c>
      <c r="BB131" s="80">
        <f t="shared" si="232"/>
        <v>13.498595913624477</v>
      </c>
      <c r="BC131" s="80">
        <f t="shared" si="233"/>
        <v>12.748078810658111</v>
      </c>
      <c r="BD131" s="80"/>
      <c r="BE131" s="80">
        <f t="shared" si="234"/>
        <v>7.8626776371955822</v>
      </c>
      <c r="BF131" s="80">
        <f>AQ131</f>
        <v>10.061470656460218</v>
      </c>
      <c r="BG131" s="80">
        <f t="shared" si="236"/>
        <v>11.262184364809238</v>
      </c>
      <c r="BP131" s="36" t="s">
        <v>38</v>
      </c>
      <c r="BQ131" s="80">
        <f t="shared" ref="BQ131:CA131" si="247">AW134</f>
        <v>0.4302477686926256</v>
      </c>
      <c r="BR131" s="80">
        <f t="shared" si="247"/>
        <v>0.37948835332172781</v>
      </c>
      <c r="BS131" s="80">
        <f t="shared" si="247"/>
        <v>0.35859431030360989</v>
      </c>
      <c r="BT131" s="80">
        <f t="shared" si="247"/>
        <v>0</v>
      </c>
      <c r="BU131" s="80">
        <f t="shared" si="247"/>
        <v>0.47016974055600669</v>
      </c>
      <c r="BV131" s="80">
        <f t="shared" si="247"/>
        <v>0.77273167425196088</v>
      </c>
      <c r="BW131" s="80">
        <f t="shared" si="247"/>
        <v>0.47082106405560475</v>
      </c>
      <c r="BX131" s="80">
        <f t="shared" si="247"/>
        <v>0</v>
      </c>
      <c r="BY131" s="80">
        <f t="shared" si="247"/>
        <v>0.1391089120426911</v>
      </c>
      <c r="BZ131" s="80">
        <f t="shared" si="247"/>
        <v>0.46972860125260957</v>
      </c>
      <c r="CA131" s="80">
        <f t="shared" si="247"/>
        <v>0.32432239784735467</v>
      </c>
      <c r="CJ131" s="36" t="s">
        <v>35</v>
      </c>
      <c r="CK131" s="91">
        <f t="shared" si="238"/>
        <v>788000</v>
      </c>
      <c r="CL131" s="91">
        <f t="shared" si="239"/>
        <v>745000</v>
      </c>
      <c r="CM131" s="91">
        <f t="shared" si="240"/>
        <v>826000</v>
      </c>
      <c r="CN131" s="92"/>
      <c r="CO131" s="91">
        <f t="shared" si="241"/>
        <v>1170000</v>
      </c>
      <c r="CP131" s="91">
        <f t="shared" si="242"/>
        <v>697000</v>
      </c>
      <c r="CQ131" s="91">
        <f t="shared" si="243"/>
        <v>639000</v>
      </c>
      <c r="CR131" s="92"/>
      <c r="CS131" s="91">
        <f t="shared" si="244"/>
        <v>338000</v>
      </c>
      <c r="CT131" s="91">
        <f t="shared" si="245"/>
        <v>694000</v>
      </c>
      <c r="CU131" s="91">
        <f t="shared" si="246"/>
        <v>632000</v>
      </c>
    </row>
    <row r="132" spans="19:99" ht="21.95" customHeight="1" x14ac:dyDescent="0.15">
      <c r="S132" s="36" t="s">
        <v>36</v>
      </c>
      <c r="T132" s="41">
        <v>39.69</v>
      </c>
      <c r="U132" s="32">
        <v>74500</v>
      </c>
      <c r="V132" s="82">
        <f t="shared" si="219"/>
        <v>1.4373748326278297</v>
      </c>
      <c r="W132" s="6">
        <v>39.380000000000003</v>
      </c>
      <c r="X132" s="32">
        <v>95000</v>
      </c>
      <c r="Y132" s="82">
        <f t="shared" si="220"/>
        <v>1.90748114103514</v>
      </c>
      <c r="Z132" s="6">
        <v>39.58</v>
      </c>
      <c r="AA132" s="32">
        <v>65000</v>
      </c>
      <c r="AB132" s="82">
        <f t="shared" si="221"/>
        <v>1.3874184624842048</v>
      </c>
      <c r="AC132" s="41">
        <v>39.22</v>
      </c>
      <c r="AD132" s="32">
        <v>380000</v>
      </c>
      <c r="AE132" s="82">
        <f t="shared" si="222"/>
        <v>5.8771217569500829</v>
      </c>
      <c r="AF132" s="6">
        <v>39.32</v>
      </c>
      <c r="AG132" s="32">
        <v>606000</v>
      </c>
      <c r="AH132" s="82">
        <f t="shared" si="223"/>
        <v>11.736225428488428</v>
      </c>
      <c r="AI132" s="6">
        <v>39.24</v>
      </c>
      <c r="AJ132" s="32">
        <v>227000</v>
      </c>
      <c r="AK132" s="82">
        <f t="shared" si="224"/>
        <v>4.528660234772131</v>
      </c>
      <c r="AL132" s="46">
        <v>39.51</v>
      </c>
      <c r="AM132" s="32">
        <v>247000</v>
      </c>
      <c r="AN132" s="82">
        <f t="shared" si="225"/>
        <v>5.7458028887198491</v>
      </c>
      <c r="AO132" s="6">
        <v>39.35</v>
      </c>
      <c r="AP132" s="32">
        <v>410000</v>
      </c>
      <c r="AQ132" s="82">
        <f t="shared" si="226"/>
        <v>5.9440964973324055</v>
      </c>
      <c r="AR132" s="6">
        <v>39.82</v>
      </c>
      <c r="AS132" s="32">
        <v>563000</v>
      </c>
      <c r="AT132" s="82">
        <f t="shared" si="227"/>
        <v>10.032610438904433</v>
      </c>
      <c r="AV132" s="36" t="s">
        <v>36</v>
      </c>
      <c r="AW132" s="80">
        <f t="shared" si="228"/>
        <v>1.4373748326278297</v>
      </c>
      <c r="AX132" s="80">
        <f t="shared" si="229"/>
        <v>1.90748114103514</v>
      </c>
      <c r="AY132" s="80">
        <f t="shared" si="230"/>
        <v>1.3874184624842048</v>
      </c>
      <c r="AZ132" s="80"/>
      <c r="BA132" s="80">
        <f t="shared" si="231"/>
        <v>5.8771217569500829</v>
      </c>
      <c r="BB132" s="80">
        <f t="shared" si="232"/>
        <v>11.736225428488428</v>
      </c>
      <c r="BC132" s="80">
        <f t="shared" si="233"/>
        <v>4.528660234772131</v>
      </c>
      <c r="BD132" s="80"/>
      <c r="BE132" s="80">
        <f t="shared" si="234"/>
        <v>5.7458028887198491</v>
      </c>
      <c r="BF132" s="80">
        <f t="shared" ref="BF132:BF136" si="248">AQ132</f>
        <v>5.9440964973324055</v>
      </c>
      <c r="BG132" s="80">
        <f t="shared" si="236"/>
        <v>10.032610438904433</v>
      </c>
      <c r="BP132" s="36" t="s">
        <v>34</v>
      </c>
      <c r="BQ132" s="80">
        <f t="shared" ref="BQ132:CA132" si="249">AW130</f>
        <v>2.0451239229335569</v>
      </c>
      <c r="BR132" s="80">
        <f t="shared" si="249"/>
        <v>3.1523635699212309</v>
      </c>
      <c r="BS132" s="80">
        <f t="shared" si="249"/>
        <v>2.8388716232369111</v>
      </c>
      <c r="BT132" s="80">
        <f t="shared" si="249"/>
        <v>0</v>
      </c>
      <c r="BU132" s="80">
        <f t="shared" si="249"/>
        <v>5.0728840428411237</v>
      </c>
      <c r="BV132" s="80">
        <f t="shared" si="249"/>
        <v>7.2818824440786285</v>
      </c>
      <c r="BW132" s="80">
        <f t="shared" si="249"/>
        <v>3.4713078451557298</v>
      </c>
      <c r="BX132" s="80">
        <f t="shared" si="249"/>
        <v>0</v>
      </c>
      <c r="BY132" s="80">
        <f t="shared" si="249"/>
        <v>6.0482135670735255</v>
      </c>
      <c r="BZ132" s="80">
        <f t="shared" si="249"/>
        <v>4.523312456506611</v>
      </c>
      <c r="CA132" s="80">
        <f t="shared" si="249"/>
        <v>7.0566851399754089</v>
      </c>
      <c r="CJ132" s="36" t="s">
        <v>36</v>
      </c>
      <c r="CK132" s="91">
        <f t="shared" si="238"/>
        <v>74500</v>
      </c>
      <c r="CL132" s="91">
        <f t="shared" si="239"/>
        <v>95000</v>
      </c>
      <c r="CM132" s="91">
        <f t="shared" si="240"/>
        <v>65000</v>
      </c>
      <c r="CN132" s="92"/>
      <c r="CO132" s="91">
        <f t="shared" si="241"/>
        <v>380000</v>
      </c>
      <c r="CP132" s="91">
        <f t="shared" si="242"/>
        <v>606000</v>
      </c>
      <c r="CQ132" s="91">
        <f t="shared" si="243"/>
        <v>227000</v>
      </c>
      <c r="CR132" s="92"/>
      <c r="CS132" s="91">
        <f t="shared" si="244"/>
        <v>247000</v>
      </c>
      <c r="CT132" s="91">
        <f t="shared" si="245"/>
        <v>410000</v>
      </c>
      <c r="CU132" s="91">
        <f t="shared" si="246"/>
        <v>563000</v>
      </c>
    </row>
    <row r="133" spans="19:99" ht="21.95" customHeight="1" x14ac:dyDescent="0.15">
      <c r="S133" s="36" t="s">
        <v>37</v>
      </c>
      <c r="T133" s="41">
        <v>39.53</v>
      </c>
      <c r="U133" s="32">
        <v>2260</v>
      </c>
      <c r="V133" s="82">
        <f t="shared" si="219"/>
        <v>4.3603585526696582E-2</v>
      </c>
      <c r="W133" s="6">
        <v>39.380000000000003</v>
      </c>
      <c r="X133" s="32">
        <v>4490</v>
      </c>
      <c r="Y133" s="82">
        <f t="shared" si="220"/>
        <v>9.0153582349976613E-2</v>
      </c>
      <c r="Z133" s="6">
        <v>39.729999999999997</v>
      </c>
      <c r="AA133" s="32">
        <v>4160</v>
      </c>
      <c r="AB133" s="82">
        <f t="shared" si="221"/>
        <v>8.8794781598989098E-2</v>
      </c>
      <c r="AC133" s="41">
        <v>39.1</v>
      </c>
      <c r="AD133" s="32">
        <v>10000</v>
      </c>
      <c r="AE133" s="82">
        <f t="shared" si="222"/>
        <v>0.15466109886710747</v>
      </c>
      <c r="AF133" s="6">
        <v>39.29</v>
      </c>
      <c r="AG133" s="32">
        <v>46700</v>
      </c>
      <c r="AH133" s="82">
        <f t="shared" si="223"/>
        <v>0.904425292921468</v>
      </c>
      <c r="AI133" s="6">
        <v>39.21</v>
      </c>
      <c r="AJ133" s="32">
        <v>12100</v>
      </c>
      <c r="AK133" s="82">
        <f t="shared" si="224"/>
        <v>0.24139554555393294</v>
      </c>
      <c r="AL133" s="46">
        <v>39.39</v>
      </c>
      <c r="AM133" s="32">
        <v>11200</v>
      </c>
      <c r="AN133" s="82">
        <f t="shared" si="225"/>
        <v>0.26053843058162879</v>
      </c>
      <c r="AO133" s="6">
        <v>39.32</v>
      </c>
      <c r="AP133" s="32">
        <v>14100</v>
      </c>
      <c r="AQ133" s="82">
        <f t="shared" si="226"/>
        <v>0.20441892832289491</v>
      </c>
      <c r="AR133" s="6">
        <v>39.729999999999997</v>
      </c>
      <c r="AS133" s="32">
        <v>37400</v>
      </c>
      <c r="AT133" s="82">
        <f t="shared" si="227"/>
        <v>0.66646470766434418</v>
      </c>
      <c r="AV133" s="36" t="s">
        <v>37</v>
      </c>
      <c r="AW133" s="80">
        <f t="shared" si="228"/>
        <v>4.3603585526696582E-2</v>
      </c>
      <c r="AX133" s="80">
        <f t="shared" si="229"/>
        <v>9.0153582349976613E-2</v>
      </c>
      <c r="AY133" s="80">
        <f t="shared" si="230"/>
        <v>8.8794781598989098E-2</v>
      </c>
      <c r="AZ133" s="80"/>
      <c r="BA133" s="80">
        <f t="shared" si="231"/>
        <v>0.15466109886710747</v>
      </c>
      <c r="BB133" s="80">
        <f t="shared" si="232"/>
        <v>0.904425292921468</v>
      </c>
      <c r="BC133" s="80">
        <f t="shared" si="233"/>
        <v>0.24139554555393294</v>
      </c>
      <c r="BD133" s="80"/>
      <c r="BE133" s="80">
        <f t="shared" si="234"/>
        <v>0.26053843058162879</v>
      </c>
      <c r="BF133" s="80">
        <f t="shared" si="248"/>
        <v>0.20441892832289491</v>
      </c>
      <c r="BG133" s="80">
        <f t="shared" si="236"/>
        <v>0.66646470766434418</v>
      </c>
      <c r="BP133" s="36" t="s">
        <v>36</v>
      </c>
      <c r="BQ133" s="80">
        <f t="shared" ref="BQ133:CA134" si="250">AW132</f>
        <v>1.4373748326278297</v>
      </c>
      <c r="BR133" s="80">
        <f t="shared" si="250"/>
        <v>1.90748114103514</v>
      </c>
      <c r="BS133" s="80">
        <f t="shared" si="250"/>
        <v>1.3874184624842048</v>
      </c>
      <c r="BT133" s="80">
        <f t="shared" si="250"/>
        <v>0</v>
      </c>
      <c r="BU133" s="80">
        <f t="shared" si="250"/>
        <v>5.8771217569500829</v>
      </c>
      <c r="BV133" s="80">
        <f t="shared" si="250"/>
        <v>11.736225428488428</v>
      </c>
      <c r="BW133" s="80">
        <f t="shared" si="250"/>
        <v>4.528660234772131</v>
      </c>
      <c r="BX133" s="80">
        <f t="shared" si="250"/>
        <v>0</v>
      </c>
      <c r="BY133" s="80">
        <f t="shared" si="250"/>
        <v>5.7458028887198491</v>
      </c>
      <c r="BZ133" s="80">
        <f t="shared" si="250"/>
        <v>5.9440964973324055</v>
      </c>
      <c r="CA133" s="80">
        <f t="shared" si="250"/>
        <v>10.032610438904433</v>
      </c>
      <c r="CJ133" s="36" t="s">
        <v>37</v>
      </c>
      <c r="CK133" s="91">
        <f t="shared" si="238"/>
        <v>2260</v>
      </c>
      <c r="CL133" s="91">
        <f t="shared" si="239"/>
        <v>4490</v>
      </c>
      <c r="CM133" s="91">
        <f t="shared" si="240"/>
        <v>4160</v>
      </c>
      <c r="CN133" s="92"/>
      <c r="CO133" s="91">
        <f t="shared" si="241"/>
        <v>10000</v>
      </c>
      <c r="CP133" s="91">
        <f t="shared" si="242"/>
        <v>46700</v>
      </c>
      <c r="CQ133" s="91">
        <f t="shared" si="243"/>
        <v>12100</v>
      </c>
      <c r="CR133" s="92"/>
      <c r="CS133" s="91">
        <f t="shared" si="244"/>
        <v>11200</v>
      </c>
      <c r="CT133" s="91">
        <f t="shared" si="245"/>
        <v>14100</v>
      </c>
      <c r="CU133" s="91">
        <f t="shared" si="246"/>
        <v>37400</v>
      </c>
    </row>
    <row r="134" spans="19:99" ht="21.95" customHeight="1" x14ac:dyDescent="0.15">
      <c r="S134" s="36" t="s">
        <v>38</v>
      </c>
      <c r="T134" s="41">
        <v>39.5</v>
      </c>
      <c r="U134" s="32">
        <v>22300</v>
      </c>
      <c r="V134" s="82">
        <f t="shared" si="219"/>
        <v>0.4302477686926256</v>
      </c>
      <c r="W134" s="6">
        <v>39.26</v>
      </c>
      <c r="X134" s="32">
        <v>18900</v>
      </c>
      <c r="Y134" s="82">
        <f t="shared" si="220"/>
        <v>0.37948835332172781</v>
      </c>
      <c r="Z134" s="6">
        <v>39.43</v>
      </c>
      <c r="AA134" s="32">
        <v>16800</v>
      </c>
      <c r="AB134" s="82">
        <f t="shared" si="221"/>
        <v>0.35859431030360989</v>
      </c>
      <c r="AC134" s="41">
        <v>39.22</v>
      </c>
      <c r="AD134" s="32">
        <v>30400</v>
      </c>
      <c r="AE134" s="82">
        <f t="shared" si="222"/>
        <v>0.47016974055600669</v>
      </c>
      <c r="AF134" s="6">
        <v>39.17</v>
      </c>
      <c r="AG134" s="32">
        <v>39900</v>
      </c>
      <c r="AH134" s="82">
        <f t="shared" si="223"/>
        <v>0.77273167425196088</v>
      </c>
      <c r="AI134" s="6">
        <v>39.18</v>
      </c>
      <c r="AJ134" s="32">
        <v>23600</v>
      </c>
      <c r="AK134" s="82">
        <f t="shared" si="224"/>
        <v>0.47082106405560475</v>
      </c>
      <c r="AL134" s="46">
        <v>39.479999999999997</v>
      </c>
      <c r="AM134" s="32">
        <v>5980</v>
      </c>
      <c r="AN134" s="82">
        <f t="shared" si="225"/>
        <v>0.1391089120426911</v>
      </c>
      <c r="AO134" s="6">
        <v>39.32</v>
      </c>
      <c r="AP134" s="32">
        <v>32400</v>
      </c>
      <c r="AQ134" s="82">
        <f t="shared" si="226"/>
        <v>0.46972860125260957</v>
      </c>
      <c r="AR134" s="6">
        <v>39.76</v>
      </c>
      <c r="AS134" s="32">
        <v>18200</v>
      </c>
      <c r="AT134" s="82">
        <f t="shared" si="227"/>
        <v>0.32432239784735467</v>
      </c>
      <c r="AV134" s="36" t="s">
        <v>38</v>
      </c>
      <c r="AW134" s="80">
        <f t="shared" si="228"/>
        <v>0.4302477686926256</v>
      </c>
      <c r="AX134" s="80">
        <f t="shared" si="229"/>
        <v>0.37948835332172781</v>
      </c>
      <c r="AY134" s="80">
        <f t="shared" si="230"/>
        <v>0.35859431030360989</v>
      </c>
      <c r="AZ134" s="80"/>
      <c r="BA134" s="80">
        <f t="shared" si="231"/>
        <v>0.47016974055600669</v>
      </c>
      <c r="BB134" s="80">
        <f t="shared" si="232"/>
        <v>0.77273167425196088</v>
      </c>
      <c r="BC134" s="80">
        <f t="shared" si="233"/>
        <v>0.47082106405560475</v>
      </c>
      <c r="BD134" s="80"/>
      <c r="BE134" s="80">
        <f t="shared" si="234"/>
        <v>0.1391089120426911</v>
      </c>
      <c r="BF134" s="80">
        <f t="shared" si="248"/>
        <v>0.46972860125260957</v>
      </c>
      <c r="BG134" s="80">
        <f t="shared" si="236"/>
        <v>0.32432239784735467</v>
      </c>
      <c r="BP134" s="36" t="s">
        <v>37</v>
      </c>
      <c r="BQ134" s="80">
        <f t="shared" si="250"/>
        <v>4.3603585526696582E-2</v>
      </c>
      <c r="BR134" s="80">
        <f t="shared" si="250"/>
        <v>9.0153582349976613E-2</v>
      </c>
      <c r="BS134" s="80">
        <f t="shared" si="250"/>
        <v>8.8794781598989098E-2</v>
      </c>
      <c r="BT134" s="80">
        <f t="shared" si="250"/>
        <v>0</v>
      </c>
      <c r="BU134" s="80">
        <f t="shared" si="250"/>
        <v>0.15466109886710747</v>
      </c>
      <c r="BV134" s="80">
        <f t="shared" si="250"/>
        <v>0.904425292921468</v>
      </c>
      <c r="BW134" s="80">
        <f t="shared" si="250"/>
        <v>0.24139554555393294</v>
      </c>
      <c r="BX134" s="80">
        <f t="shared" si="250"/>
        <v>0</v>
      </c>
      <c r="BY134" s="80">
        <f t="shared" si="250"/>
        <v>0.26053843058162879</v>
      </c>
      <c r="BZ134" s="80">
        <f t="shared" si="250"/>
        <v>0.20441892832289491</v>
      </c>
      <c r="CA134" s="80">
        <f t="shared" si="250"/>
        <v>0.66646470766434418</v>
      </c>
      <c r="CJ134" s="36" t="s">
        <v>38</v>
      </c>
      <c r="CK134" s="91">
        <f t="shared" si="238"/>
        <v>22300</v>
      </c>
      <c r="CL134" s="91">
        <f t="shared" si="239"/>
        <v>18900</v>
      </c>
      <c r="CM134" s="91">
        <f t="shared" si="240"/>
        <v>16800</v>
      </c>
      <c r="CN134" s="92"/>
      <c r="CO134" s="91">
        <f t="shared" si="241"/>
        <v>30400</v>
      </c>
      <c r="CP134" s="91">
        <f t="shared" si="242"/>
        <v>39900</v>
      </c>
      <c r="CQ134" s="91">
        <f t="shared" si="243"/>
        <v>23600</v>
      </c>
      <c r="CR134" s="92"/>
      <c r="CS134" s="91">
        <f t="shared" si="244"/>
        <v>5980</v>
      </c>
      <c r="CT134" s="91">
        <f t="shared" si="245"/>
        <v>32400</v>
      </c>
      <c r="CU134" s="91">
        <f t="shared" si="246"/>
        <v>18200</v>
      </c>
    </row>
    <row r="135" spans="19:99" ht="21.95" customHeight="1" x14ac:dyDescent="0.15">
      <c r="S135" s="36" t="s">
        <v>39</v>
      </c>
      <c r="T135" s="41"/>
      <c r="U135" s="32">
        <v>0</v>
      </c>
      <c r="V135" s="82">
        <f t="shared" si="219"/>
        <v>0</v>
      </c>
      <c r="W135" s="6"/>
      <c r="X135" s="32">
        <v>0</v>
      </c>
      <c r="Y135" s="82">
        <f t="shared" si="220"/>
        <v>0</v>
      </c>
      <c r="Z135" s="6"/>
      <c r="AA135" s="32">
        <v>0</v>
      </c>
      <c r="AB135" s="82">
        <f t="shared" si="221"/>
        <v>0</v>
      </c>
      <c r="AC135" s="41">
        <v>39.1</v>
      </c>
      <c r="AD135" s="32">
        <v>7350</v>
      </c>
      <c r="AE135" s="82">
        <f t="shared" si="222"/>
        <v>0.11367590766732398</v>
      </c>
      <c r="AF135" s="6">
        <v>39.17</v>
      </c>
      <c r="AG135" s="32">
        <v>27900</v>
      </c>
      <c r="AH135" s="82">
        <f t="shared" si="223"/>
        <v>0.54033117071753656</v>
      </c>
      <c r="AI135" s="6">
        <v>39.090000000000003</v>
      </c>
      <c r="AJ135" s="32">
        <v>6820</v>
      </c>
      <c r="AK135" s="82">
        <f t="shared" si="224"/>
        <v>0.13605930749403494</v>
      </c>
      <c r="AL135" s="46">
        <v>39.299999999999997</v>
      </c>
      <c r="AM135" s="32">
        <v>6610</v>
      </c>
      <c r="AN135" s="82">
        <f t="shared" si="225"/>
        <v>0.1537641987629077</v>
      </c>
      <c r="AO135" s="6">
        <v>39.26</v>
      </c>
      <c r="AP135" s="32">
        <v>15100</v>
      </c>
      <c r="AQ135" s="82">
        <f t="shared" si="226"/>
        <v>0.21891672465785197</v>
      </c>
      <c r="AR135" s="6">
        <v>39.630000000000003</v>
      </c>
      <c r="AS135" s="32">
        <v>25100</v>
      </c>
      <c r="AT135" s="82">
        <f t="shared" si="227"/>
        <v>0.44727979043783522</v>
      </c>
      <c r="AV135" s="36" t="s">
        <v>39</v>
      </c>
      <c r="AW135" s="80">
        <f t="shared" si="228"/>
        <v>0</v>
      </c>
      <c r="AX135" s="80">
        <f t="shared" si="229"/>
        <v>0</v>
      </c>
      <c r="AY135" s="80">
        <f t="shared" si="230"/>
        <v>0</v>
      </c>
      <c r="AZ135" s="80"/>
      <c r="BA135" s="80">
        <f t="shared" si="231"/>
        <v>0.11367590766732398</v>
      </c>
      <c r="BB135" s="80">
        <f t="shared" si="232"/>
        <v>0.54033117071753656</v>
      </c>
      <c r="BC135" s="80">
        <f t="shared" si="233"/>
        <v>0.13605930749403494</v>
      </c>
      <c r="BD135" s="80"/>
      <c r="BE135" s="80">
        <f t="shared" si="234"/>
        <v>0.1537641987629077</v>
      </c>
      <c r="BF135" s="80">
        <f>AQ135</f>
        <v>0.21891672465785197</v>
      </c>
      <c r="BG135" s="80">
        <f t="shared" si="236"/>
        <v>0.44727979043783522</v>
      </c>
      <c r="BP135" s="36" t="s">
        <v>39</v>
      </c>
      <c r="BQ135" s="80">
        <f t="shared" ref="BQ135:CA137" si="251">AW135</f>
        <v>0</v>
      </c>
      <c r="BR135" s="80">
        <f t="shared" si="251"/>
        <v>0</v>
      </c>
      <c r="BS135" s="80">
        <f t="shared" si="251"/>
        <v>0</v>
      </c>
      <c r="BT135" s="80">
        <f t="shared" si="251"/>
        <v>0</v>
      </c>
      <c r="BU135" s="80">
        <f t="shared" si="251"/>
        <v>0.11367590766732398</v>
      </c>
      <c r="BV135" s="80">
        <f t="shared" si="251"/>
        <v>0.54033117071753656</v>
      </c>
      <c r="BW135" s="80">
        <f t="shared" si="251"/>
        <v>0.13605930749403494</v>
      </c>
      <c r="BX135" s="80">
        <f t="shared" si="251"/>
        <v>0</v>
      </c>
      <c r="BY135" s="80">
        <f t="shared" si="251"/>
        <v>0.1537641987629077</v>
      </c>
      <c r="BZ135" s="80">
        <f t="shared" si="251"/>
        <v>0.21891672465785197</v>
      </c>
      <c r="CA135" s="80">
        <f t="shared" si="251"/>
        <v>0.44727979043783522</v>
      </c>
      <c r="CJ135" s="36" t="s">
        <v>39</v>
      </c>
      <c r="CK135" s="91">
        <f t="shared" si="238"/>
        <v>0</v>
      </c>
      <c r="CL135" s="91">
        <f t="shared" si="239"/>
        <v>0</v>
      </c>
      <c r="CM135" s="91">
        <f t="shared" si="240"/>
        <v>0</v>
      </c>
      <c r="CN135" s="92"/>
      <c r="CO135" s="91">
        <f t="shared" si="241"/>
        <v>7350</v>
      </c>
      <c r="CP135" s="91">
        <f t="shared" si="242"/>
        <v>27900</v>
      </c>
      <c r="CQ135" s="91">
        <f t="shared" si="243"/>
        <v>6820</v>
      </c>
      <c r="CR135" s="92"/>
      <c r="CS135" s="91">
        <f t="shared" si="244"/>
        <v>6610</v>
      </c>
      <c r="CT135" s="91">
        <f t="shared" si="245"/>
        <v>15100</v>
      </c>
      <c r="CU135" s="91">
        <f t="shared" si="246"/>
        <v>25100</v>
      </c>
    </row>
    <row r="136" spans="19:99" ht="21.95" customHeight="1" x14ac:dyDescent="0.15">
      <c r="S136" s="36" t="s">
        <v>40</v>
      </c>
      <c r="T136" s="41"/>
      <c r="U136" s="32">
        <v>0</v>
      </c>
      <c r="V136" s="82">
        <f t="shared" si="219"/>
        <v>0</v>
      </c>
      <c r="W136" s="6"/>
      <c r="X136" s="32">
        <v>0</v>
      </c>
      <c r="Y136" s="82">
        <f t="shared" si="220"/>
        <v>0</v>
      </c>
      <c r="Z136" s="6"/>
      <c r="AA136" s="32">
        <v>0</v>
      </c>
      <c r="AB136" s="82">
        <f t="shared" si="221"/>
        <v>0</v>
      </c>
      <c r="AC136" s="41"/>
      <c r="AD136" s="32">
        <v>0</v>
      </c>
      <c r="AE136" s="82">
        <f t="shared" si="222"/>
        <v>0</v>
      </c>
      <c r="AF136" s="6"/>
      <c r="AG136" s="32">
        <v>0</v>
      </c>
      <c r="AH136" s="82">
        <f t="shared" si="223"/>
        <v>0</v>
      </c>
      <c r="AI136" s="6"/>
      <c r="AJ136" s="32">
        <v>0</v>
      </c>
      <c r="AK136" s="82">
        <f t="shared" si="224"/>
        <v>0</v>
      </c>
      <c r="AL136" s="46"/>
      <c r="AM136" s="32">
        <v>0</v>
      </c>
      <c r="AN136" s="82">
        <f t="shared" si="225"/>
        <v>0</v>
      </c>
      <c r="AO136" s="6"/>
      <c r="AP136" s="32">
        <v>0</v>
      </c>
      <c r="AQ136" s="82">
        <f t="shared" si="226"/>
        <v>0</v>
      </c>
      <c r="AR136" s="6"/>
      <c r="AS136" s="32">
        <v>0</v>
      </c>
      <c r="AT136" s="82">
        <f t="shared" si="227"/>
        <v>0</v>
      </c>
      <c r="AV136" s="36" t="s">
        <v>40</v>
      </c>
      <c r="AW136" s="73">
        <f t="shared" si="228"/>
        <v>0</v>
      </c>
      <c r="AX136" s="73">
        <f t="shared" si="229"/>
        <v>0</v>
      </c>
      <c r="AY136" s="73">
        <f t="shared" si="230"/>
        <v>0</v>
      </c>
      <c r="AZ136" s="73"/>
      <c r="BA136" s="80">
        <f t="shared" si="231"/>
        <v>0</v>
      </c>
      <c r="BB136" s="80">
        <f t="shared" si="232"/>
        <v>0</v>
      </c>
      <c r="BC136" s="80">
        <f t="shared" si="233"/>
        <v>0</v>
      </c>
      <c r="BD136" s="80"/>
      <c r="BE136" s="80">
        <f t="shared" si="234"/>
        <v>0</v>
      </c>
      <c r="BF136" s="80">
        <f t="shared" si="248"/>
        <v>0</v>
      </c>
      <c r="BG136" s="80">
        <f t="shared" si="236"/>
        <v>0</v>
      </c>
      <c r="BP136" s="36" t="s">
        <v>40</v>
      </c>
      <c r="BQ136" s="80">
        <f t="shared" si="251"/>
        <v>0</v>
      </c>
      <c r="BR136" s="80">
        <f t="shared" si="251"/>
        <v>0</v>
      </c>
      <c r="BS136" s="80">
        <f t="shared" si="251"/>
        <v>0</v>
      </c>
      <c r="BT136" s="80">
        <f t="shared" si="251"/>
        <v>0</v>
      </c>
      <c r="BU136" s="80">
        <f t="shared" si="251"/>
        <v>0</v>
      </c>
      <c r="BV136" s="80">
        <f t="shared" si="251"/>
        <v>0</v>
      </c>
      <c r="BW136" s="80">
        <f t="shared" si="251"/>
        <v>0</v>
      </c>
      <c r="BX136" s="80">
        <f t="shared" si="251"/>
        <v>0</v>
      </c>
      <c r="BY136" s="80">
        <f t="shared" si="251"/>
        <v>0</v>
      </c>
      <c r="BZ136" s="80">
        <f t="shared" si="251"/>
        <v>0</v>
      </c>
      <c r="CA136" s="80">
        <f t="shared" si="251"/>
        <v>0</v>
      </c>
      <c r="CJ136" s="36" t="s">
        <v>40</v>
      </c>
      <c r="CK136" s="91">
        <f t="shared" si="238"/>
        <v>0</v>
      </c>
      <c r="CL136" s="91">
        <f t="shared" si="239"/>
        <v>0</v>
      </c>
      <c r="CM136" s="91">
        <f t="shared" si="240"/>
        <v>0</v>
      </c>
      <c r="CN136" s="93"/>
      <c r="CO136" s="91">
        <f t="shared" si="241"/>
        <v>0</v>
      </c>
      <c r="CP136" s="91">
        <f t="shared" si="242"/>
        <v>0</v>
      </c>
      <c r="CQ136" s="91">
        <f t="shared" si="243"/>
        <v>0</v>
      </c>
      <c r="CR136" s="92"/>
      <c r="CS136" s="91">
        <f t="shared" si="244"/>
        <v>0</v>
      </c>
      <c r="CT136" s="91">
        <f t="shared" si="245"/>
        <v>0</v>
      </c>
      <c r="CU136" s="91">
        <f t="shared" si="246"/>
        <v>0</v>
      </c>
    </row>
    <row r="137" spans="19:99" ht="21.95" customHeight="1" thickBot="1" x14ac:dyDescent="0.2">
      <c r="S137" s="37" t="s">
        <v>41</v>
      </c>
      <c r="T137" s="42"/>
      <c r="U137" s="33">
        <v>0</v>
      </c>
      <c r="V137" s="52">
        <f t="shared" si="219"/>
        <v>0</v>
      </c>
      <c r="W137" s="29"/>
      <c r="X137" s="33">
        <v>0</v>
      </c>
      <c r="Y137" s="52">
        <f t="shared" si="220"/>
        <v>0</v>
      </c>
      <c r="Z137" s="29"/>
      <c r="AA137" s="33">
        <v>0</v>
      </c>
      <c r="AB137" s="52">
        <f t="shared" si="221"/>
        <v>0</v>
      </c>
      <c r="AC137" s="42"/>
      <c r="AD137" s="33">
        <v>0</v>
      </c>
      <c r="AE137" s="52">
        <f t="shared" si="222"/>
        <v>0</v>
      </c>
      <c r="AF137" s="29"/>
      <c r="AG137" s="33">
        <v>0</v>
      </c>
      <c r="AH137" s="52">
        <f t="shared" si="223"/>
        <v>0</v>
      </c>
      <c r="AI137" s="29"/>
      <c r="AJ137" s="33">
        <v>0</v>
      </c>
      <c r="AK137" s="52">
        <f t="shared" si="224"/>
        <v>0</v>
      </c>
      <c r="AL137" s="47"/>
      <c r="AM137" s="33">
        <v>0</v>
      </c>
      <c r="AN137" s="52">
        <f t="shared" si="225"/>
        <v>0</v>
      </c>
      <c r="AO137" s="29"/>
      <c r="AP137" s="33">
        <v>0</v>
      </c>
      <c r="AQ137" s="52">
        <f t="shared" si="226"/>
        <v>0</v>
      </c>
      <c r="AR137" s="29"/>
      <c r="AS137" s="33">
        <v>0</v>
      </c>
      <c r="AT137" s="52">
        <f>(AS137/AS$138)*100</f>
        <v>0</v>
      </c>
      <c r="AV137" s="77" t="s">
        <v>41</v>
      </c>
      <c r="AW137" s="78">
        <f t="shared" si="228"/>
        <v>0</v>
      </c>
      <c r="AX137" s="78">
        <f t="shared" si="229"/>
        <v>0</v>
      </c>
      <c r="AY137" s="78">
        <f t="shared" si="230"/>
        <v>0</v>
      </c>
      <c r="AZ137" s="78"/>
      <c r="BA137" s="81">
        <f t="shared" si="231"/>
        <v>0</v>
      </c>
      <c r="BB137" s="81">
        <f t="shared" si="232"/>
        <v>0</v>
      </c>
      <c r="BC137" s="81">
        <f t="shared" si="233"/>
        <v>0</v>
      </c>
      <c r="BD137" s="81"/>
      <c r="BE137" s="81">
        <f t="shared" si="234"/>
        <v>0</v>
      </c>
      <c r="BF137" s="81">
        <f>AQ137</f>
        <v>0</v>
      </c>
      <c r="BG137" s="81">
        <f>AT137</f>
        <v>0</v>
      </c>
      <c r="BP137" s="77" t="s">
        <v>41</v>
      </c>
      <c r="BQ137" s="81">
        <f t="shared" si="251"/>
        <v>0</v>
      </c>
      <c r="BR137" s="81">
        <f t="shared" si="251"/>
        <v>0</v>
      </c>
      <c r="BS137" s="81">
        <f t="shared" si="251"/>
        <v>0</v>
      </c>
      <c r="BT137" s="81">
        <f t="shared" si="251"/>
        <v>0</v>
      </c>
      <c r="BU137" s="81">
        <f t="shared" si="251"/>
        <v>0</v>
      </c>
      <c r="BV137" s="81">
        <f t="shared" si="251"/>
        <v>0</v>
      </c>
      <c r="BW137" s="81">
        <f t="shared" si="251"/>
        <v>0</v>
      </c>
      <c r="BX137" s="81">
        <f t="shared" si="251"/>
        <v>0</v>
      </c>
      <c r="BY137" s="81">
        <f t="shared" si="251"/>
        <v>0</v>
      </c>
      <c r="BZ137" s="81">
        <f t="shared" si="251"/>
        <v>0</v>
      </c>
      <c r="CA137" s="81">
        <f t="shared" si="251"/>
        <v>0</v>
      </c>
      <c r="CJ137" s="90" t="s">
        <v>41</v>
      </c>
      <c r="CK137" s="94">
        <f t="shared" si="238"/>
        <v>0</v>
      </c>
      <c r="CL137" s="94">
        <f t="shared" si="239"/>
        <v>0</v>
      </c>
      <c r="CM137" s="94">
        <f t="shared" si="240"/>
        <v>0</v>
      </c>
      <c r="CN137" s="95"/>
      <c r="CO137" s="94">
        <f t="shared" si="241"/>
        <v>0</v>
      </c>
      <c r="CP137" s="94">
        <f t="shared" si="242"/>
        <v>0</v>
      </c>
      <c r="CQ137" s="94">
        <f t="shared" si="243"/>
        <v>0</v>
      </c>
      <c r="CR137" s="94"/>
      <c r="CS137" s="94">
        <f t="shared" si="244"/>
        <v>0</v>
      </c>
      <c r="CT137" s="94">
        <f t="shared" si="245"/>
        <v>0</v>
      </c>
      <c r="CU137" s="94">
        <f t="shared" si="246"/>
        <v>0</v>
      </c>
    </row>
    <row r="138" spans="19:99" ht="21.95" customHeight="1" thickTop="1" x14ac:dyDescent="0.15">
      <c r="S138" s="38" t="s">
        <v>65</v>
      </c>
      <c r="T138" s="43"/>
      <c r="U138" s="31">
        <f>SUM(U129:U137)</f>
        <v>5183060</v>
      </c>
      <c r="V138" s="82">
        <f>SUM(V129:V137)</f>
        <v>99.999999999999986</v>
      </c>
      <c r="W138" s="30"/>
      <c r="X138" s="31">
        <f>SUM(X129:X137)</f>
        <v>4980390</v>
      </c>
      <c r="Y138" s="82">
        <f>SUM(Y129:Y137)</f>
        <v>100</v>
      </c>
      <c r="Z138" s="30"/>
      <c r="AA138" s="31">
        <f>SUM(AA129:AA137)</f>
        <v>4684960</v>
      </c>
      <c r="AB138" s="82">
        <f>SUM(AB129:AB137)</f>
        <v>100</v>
      </c>
      <c r="AC138" s="43"/>
      <c r="AD138" s="31">
        <f>SUM(AD129:AD137)</f>
        <v>6465750</v>
      </c>
      <c r="AE138" s="82">
        <f>SUM(AE129:AE137)</f>
        <v>100</v>
      </c>
      <c r="AF138" s="30"/>
      <c r="AG138" s="31">
        <f>SUM(AG129:AG137)</f>
        <v>5163500</v>
      </c>
      <c r="AH138" s="82">
        <f>SUM(AH129:AH137)</f>
        <v>99.999999999999986</v>
      </c>
      <c r="AI138" s="30"/>
      <c r="AJ138" s="31">
        <f>SUM(AJ129:AJ137)</f>
        <v>5012520</v>
      </c>
      <c r="AK138" s="82">
        <f>SUM(AK129:AK137)</f>
        <v>100</v>
      </c>
      <c r="AL138" s="48"/>
      <c r="AM138" s="31">
        <f>SUM(AM129:AM137)</f>
        <v>4298790</v>
      </c>
      <c r="AN138" s="82">
        <f>SUM(AN129:AN137)</f>
        <v>100.00000000000001</v>
      </c>
      <c r="AO138" s="30"/>
      <c r="AP138" s="31">
        <f>SUM(AP129:AP137)</f>
        <v>6897600</v>
      </c>
      <c r="AQ138" s="82">
        <f>SUM(AQ129:AQ137)</f>
        <v>100</v>
      </c>
      <c r="AR138" s="30"/>
      <c r="AS138" s="31">
        <f>SUM(AS129:AS137)</f>
        <v>5611700</v>
      </c>
      <c r="AT138" s="82">
        <f>SUM(AT129:AT137)</f>
        <v>100</v>
      </c>
      <c r="AV138" s="38" t="s">
        <v>65</v>
      </c>
      <c r="AW138" s="76">
        <f>SUM(AW129:AW137)</f>
        <v>99.999999999999986</v>
      </c>
      <c r="AX138" s="76">
        <f t="shared" ref="AX138:AY138" si="252">SUM(AX129:AX137)</f>
        <v>100</v>
      </c>
      <c r="AY138" s="76">
        <f t="shared" si="252"/>
        <v>100</v>
      </c>
      <c r="AZ138" s="76"/>
      <c r="BA138" s="76">
        <f t="shared" ref="BA138:BC138" si="253">SUM(BA129:BA137)</f>
        <v>100</v>
      </c>
      <c r="BB138" s="76">
        <f t="shared" si="253"/>
        <v>99.999999999999986</v>
      </c>
      <c r="BC138" s="76">
        <f t="shared" si="253"/>
        <v>100</v>
      </c>
      <c r="BD138" s="76"/>
      <c r="BE138" s="76">
        <f t="shared" ref="BE138:BG138" si="254">SUM(BE129:BE137)</f>
        <v>100.00000000000001</v>
      </c>
      <c r="BF138" s="76">
        <f t="shared" si="254"/>
        <v>100</v>
      </c>
      <c r="BG138" s="76">
        <f t="shared" si="254"/>
        <v>100</v>
      </c>
      <c r="BP138" s="38" t="s">
        <v>65</v>
      </c>
      <c r="BQ138" s="76">
        <f>SUM(BQ129:BQ137)</f>
        <v>99.999999999999986</v>
      </c>
      <c r="BR138" s="76">
        <f t="shared" ref="BR138:BS138" si="255">SUM(BR129:BR137)</f>
        <v>100</v>
      </c>
      <c r="BS138" s="76">
        <f t="shared" si="255"/>
        <v>100</v>
      </c>
      <c r="BT138" s="76"/>
      <c r="BU138" s="76">
        <f t="shared" ref="BU138:BW138" si="256">SUM(BU129:BU137)</f>
        <v>100.00000000000001</v>
      </c>
      <c r="BV138" s="76">
        <f t="shared" si="256"/>
        <v>99.999999999999986</v>
      </c>
      <c r="BW138" s="76">
        <f t="shared" si="256"/>
        <v>100</v>
      </c>
      <c r="BX138" s="76"/>
      <c r="BY138" s="76">
        <f t="shared" ref="BY138:CA138" si="257">SUM(BY129:BY137)</f>
        <v>100.00000000000001</v>
      </c>
      <c r="BZ138" s="76">
        <f t="shared" si="257"/>
        <v>100</v>
      </c>
      <c r="CA138" s="76">
        <f t="shared" si="257"/>
        <v>100</v>
      </c>
      <c r="CJ138" s="38" t="s">
        <v>65</v>
      </c>
      <c r="CK138" s="96">
        <f>SUM(CK129:CK137)</f>
        <v>5183060</v>
      </c>
      <c r="CL138" s="96">
        <f t="shared" ref="CL138:CM138" si="258">SUM(CL129:CL137)</f>
        <v>4980390</v>
      </c>
      <c r="CM138" s="96">
        <f t="shared" si="258"/>
        <v>4684960</v>
      </c>
      <c r="CN138" s="96"/>
      <c r="CO138" s="96">
        <f t="shared" ref="CO138:CQ138" si="259">SUM(CO129:CO137)</f>
        <v>6465750</v>
      </c>
      <c r="CP138" s="96">
        <f t="shared" si="259"/>
        <v>5163500</v>
      </c>
      <c r="CQ138" s="96">
        <f t="shared" si="259"/>
        <v>5012520</v>
      </c>
      <c r="CR138" s="96"/>
      <c r="CS138" s="96">
        <f t="shared" ref="CS138:CU138" si="260">SUM(CS129:CS137)</f>
        <v>4298790</v>
      </c>
      <c r="CT138" s="96">
        <f t="shared" si="260"/>
        <v>6897600</v>
      </c>
      <c r="CU138" s="96">
        <f t="shared" si="260"/>
        <v>5611700</v>
      </c>
    </row>
    <row r="139" spans="19:99" ht="21.95" customHeight="1" x14ac:dyDescent="0.15"/>
    <row r="140" spans="19:99" ht="21.95" customHeight="1" x14ac:dyDescent="0.15"/>
    <row r="141" spans="19:99" ht="21.95" customHeight="1" x14ac:dyDescent="0.15"/>
    <row r="142" spans="19:99" ht="21.95" customHeight="1" x14ac:dyDescent="0.15"/>
    <row r="143" spans="19:99" ht="21.95" customHeight="1" x14ac:dyDescent="0.15"/>
    <row r="144" spans="19:99" ht="21.95" customHeight="1" x14ac:dyDescent="0.15"/>
    <row r="145" ht="21.95" customHeight="1" x14ac:dyDescent="0.15"/>
    <row r="146" ht="21.95" customHeight="1" x14ac:dyDescent="0.15"/>
    <row r="147" ht="21.95" customHeight="1" x14ac:dyDescent="0.15"/>
    <row r="148" ht="21.95" customHeight="1" x14ac:dyDescent="0.15"/>
    <row r="149" ht="21.95" customHeight="1" x14ac:dyDescent="0.15"/>
    <row r="150" ht="21.95" customHeight="1" x14ac:dyDescent="0.15"/>
  </sheetData>
  <mergeCells count="225">
    <mergeCell ref="CJ127:CU127"/>
    <mergeCell ref="CJ50:CU50"/>
    <mergeCell ref="CJ51:CU51"/>
    <mergeCell ref="CJ69:CU69"/>
    <mergeCell ref="CJ70:CU70"/>
    <mergeCell ref="CJ88:CU88"/>
    <mergeCell ref="CJ89:CU89"/>
    <mergeCell ref="CJ107:CU107"/>
    <mergeCell ref="CJ108:CU108"/>
    <mergeCell ref="CJ126:CU126"/>
    <mergeCell ref="I1:Q1"/>
    <mergeCell ref="C2:G5"/>
    <mergeCell ref="H2:H4"/>
    <mergeCell ref="I2:Q2"/>
    <mergeCell ref="C6:Q6"/>
    <mergeCell ref="C7:H7"/>
    <mergeCell ref="I7:Q7"/>
    <mergeCell ref="CJ31:CU31"/>
    <mergeCell ref="CJ32:CU32"/>
    <mergeCell ref="I8:Q8"/>
    <mergeCell ref="C10:C11"/>
    <mergeCell ref="C15:C16"/>
    <mergeCell ref="C17:Q17"/>
    <mergeCell ref="C18:H18"/>
    <mergeCell ref="I18:Q18"/>
    <mergeCell ref="C8:C9"/>
    <mergeCell ref="D8:D9"/>
    <mergeCell ref="E8:E9"/>
    <mergeCell ref="F8:F9"/>
    <mergeCell ref="G8:G9"/>
    <mergeCell ref="H8:H9"/>
    <mergeCell ref="I19:Q19"/>
    <mergeCell ref="C21:C22"/>
    <mergeCell ref="C26:C27"/>
    <mergeCell ref="AO31:AQ31"/>
    <mergeCell ref="AR31:AT31"/>
    <mergeCell ref="C28:Q28"/>
    <mergeCell ref="T28:AT28"/>
    <mergeCell ref="C29:H29"/>
    <mergeCell ref="I29:Q29"/>
    <mergeCell ref="T29:AT29"/>
    <mergeCell ref="C19:C20"/>
    <mergeCell ref="D19:D20"/>
    <mergeCell ref="E19:E20"/>
    <mergeCell ref="F19:F20"/>
    <mergeCell ref="G19:G20"/>
    <mergeCell ref="H19:H20"/>
    <mergeCell ref="AV31:BG31"/>
    <mergeCell ref="BP31:CA31"/>
    <mergeCell ref="C32:C33"/>
    <mergeCell ref="T32:V32"/>
    <mergeCell ref="W32:Y32"/>
    <mergeCell ref="Z32:AB32"/>
    <mergeCell ref="AC32:AE32"/>
    <mergeCell ref="C30:C31"/>
    <mergeCell ref="D30:D31"/>
    <mergeCell ref="E30:E31"/>
    <mergeCell ref="F30:F31"/>
    <mergeCell ref="G30:G31"/>
    <mergeCell ref="H30:H31"/>
    <mergeCell ref="I30:Q30"/>
    <mergeCell ref="T30:AB30"/>
    <mergeCell ref="AC30:AK30"/>
    <mergeCell ref="AL30:AT30"/>
    <mergeCell ref="T31:V31"/>
    <mergeCell ref="W31:Y31"/>
    <mergeCell ref="Z31:AB31"/>
    <mergeCell ref="AC31:AE31"/>
    <mergeCell ref="AF31:AH31"/>
    <mergeCell ref="AI31:AK31"/>
    <mergeCell ref="AL31:AN31"/>
    <mergeCell ref="I41:Q41"/>
    <mergeCell ref="C43:C44"/>
    <mergeCell ref="T47:AT47"/>
    <mergeCell ref="C48:C49"/>
    <mergeCell ref="T48:AT48"/>
    <mergeCell ref="T49:AB49"/>
    <mergeCell ref="AC49:AK49"/>
    <mergeCell ref="AL49:AT49"/>
    <mergeCell ref="BP32:CA32"/>
    <mergeCell ref="C37:C38"/>
    <mergeCell ref="C40:H40"/>
    <mergeCell ref="I40:Q40"/>
    <mergeCell ref="C41:C42"/>
    <mergeCell ref="D41:D42"/>
    <mergeCell ref="E41:E42"/>
    <mergeCell ref="F41:F42"/>
    <mergeCell ref="G41:G42"/>
    <mergeCell ref="H41:H42"/>
    <mergeCell ref="AF32:AH32"/>
    <mergeCell ref="AI32:AK32"/>
    <mergeCell ref="AL32:AN32"/>
    <mergeCell ref="AO32:AQ32"/>
    <mergeCell ref="AR32:AT32"/>
    <mergeCell ref="AV32:BG32"/>
    <mergeCell ref="T51:V51"/>
    <mergeCell ref="W51:Y51"/>
    <mergeCell ref="Z51:AB51"/>
    <mergeCell ref="AC51:AE51"/>
    <mergeCell ref="AF51:AH51"/>
    <mergeCell ref="T50:V50"/>
    <mergeCell ref="W50:Y50"/>
    <mergeCell ref="Z50:AB50"/>
    <mergeCell ref="AC50:AE50"/>
    <mergeCell ref="AF50:AH50"/>
    <mergeCell ref="AI51:AK51"/>
    <mergeCell ref="AL51:AN51"/>
    <mergeCell ref="AO51:AQ51"/>
    <mergeCell ref="AR51:AT51"/>
    <mergeCell ref="AV51:BG51"/>
    <mergeCell ref="BP51:CA51"/>
    <mergeCell ref="AL50:AN50"/>
    <mergeCell ref="AO50:AQ50"/>
    <mergeCell ref="AR50:AT50"/>
    <mergeCell ref="AV50:BG50"/>
    <mergeCell ref="BP50:CA50"/>
    <mergeCell ref="AI50:AK50"/>
    <mergeCell ref="AI69:AK69"/>
    <mergeCell ref="AL69:AN69"/>
    <mergeCell ref="AO69:AQ69"/>
    <mergeCell ref="AR69:AT69"/>
    <mergeCell ref="AV69:BG69"/>
    <mergeCell ref="BP69:CA69"/>
    <mergeCell ref="T66:AT66"/>
    <mergeCell ref="T67:AT67"/>
    <mergeCell ref="T68:AB68"/>
    <mergeCell ref="AC68:AK68"/>
    <mergeCell ref="AL68:AT68"/>
    <mergeCell ref="T69:V69"/>
    <mergeCell ref="W69:Y69"/>
    <mergeCell ref="Z69:AB69"/>
    <mergeCell ref="AC69:AE69"/>
    <mergeCell ref="AF69:AH69"/>
    <mergeCell ref="AL70:AN70"/>
    <mergeCell ref="AO70:AQ70"/>
    <mergeCell ref="AR70:AT70"/>
    <mergeCell ref="AV70:BG70"/>
    <mergeCell ref="BP70:CA70"/>
    <mergeCell ref="T85:AT85"/>
    <mergeCell ref="T70:V70"/>
    <mergeCell ref="W70:Y70"/>
    <mergeCell ref="Z70:AB70"/>
    <mergeCell ref="AC70:AE70"/>
    <mergeCell ref="AF70:AH70"/>
    <mergeCell ref="AI70:AK70"/>
    <mergeCell ref="W89:Y89"/>
    <mergeCell ref="Z89:AB89"/>
    <mergeCell ref="AC89:AE89"/>
    <mergeCell ref="AF89:AH89"/>
    <mergeCell ref="T86:AT86"/>
    <mergeCell ref="T87:AB87"/>
    <mergeCell ref="AC87:AK87"/>
    <mergeCell ref="AL87:AT87"/>
    <mergeCell ref="T88:V88"/>
    <mergeCell ref="W88:Y88"/>
    <mergeCell ref="Z88:AB88"/>
    <mergeCell ref="AC88:AE88"/>
    <mergeCell ref="AF88:AH88"/>
    <mergeCell ref="AI88:AK88"/>
    <mergeCell ref="AI89:AK89"/>
    <mergeCell ref="AL89:AN89"/>
    <mergeCell ref="AO89:AQ89"/>
    <mergeCell ref="AR89:AT89"/>
    <mergeCell ref="AV89:BG89"/>
    <mergeCell ref="BP89:CA89"/>
    <mergeCell ref="AL88:AN88"/>
    <mergeCell ref="AO88:AQ88"/>
    <mergeCell ref="AR88:AT88"/>
    <mergeCell ref="AV88:BG88"/>
    <mergeCell ref="BP88:CA88"/>
    <mergeCell ref="AI107:AK107"/>
    <mergeCell ref="AL107:AN107"/>
    <mergeCell ref="AO107:AQ107"/>
    <mergeCell ref="AR107:AT107"/>
    <mergeCell ref="AV107:BG107"/>
    <mergeCell ref="BP107:CA107"/>
    <mergeCell ref="T104:AT104"/>
    <mergeCell ref="T105:AT105"/>
    <mergeCell ref="T106:AB106"/>
    <mergeCell ref="AC106:AK106"/>
    <mergeCell ref="AL106:AT106"/>
    <mergeCell ref="T107:V107"/>
    <mergeCell ref="W107:Y107"/>
    <mergeCell ref="Z107:AB107"/>
    <mergeCell ref="AC107:AE107"/>
    <mergeCell ref="AF107:AH107"/>
    <mergeCell ref="T89:V89"/>
    <mergeCell ref="AL108:AN108"/>
    <mergeCell ref="AO108:AQ108"/>
    <mergeCell ref="AR108:AT108"/>
    <mergeCell ref="AV108:BG108"/>
    <mergeCell ref="BP108:CA108"/>
    <mergeCell ref="T123:AT123"/>
    <mergeCell ref="T108:V108"/>
    <mergeCell ref="W108:Y108"/>
    <mergeCell ref="Z108:AB108"/>
    <mergeCell ref="AC108:AE108"/>
    <mergeCell ref="AF108:AH108"/>
    <mergeCell ref="AI108:AK108"/>
    <mergeCell ref="T124:AT124"/>
    <mergeCell ref="T125:AB125"/>
    <mergeCell ref="AC125:AK125"/>
    <mergeCell ref="AL125:AT125"/>
    <mergeCell ref="T126:V126"/>
    <mergeCell ref="W126:Y126"/>
    <mergeCell ref="Z126:AB126"/>
    <mergeCell ref="AC126:AE126"/>
    <mergeCell ref="AF126:AH126"/>
    <mergeCell ref="AI126:AK126"/>
    <mergeCell ref="AV127:BG127"/>
    <mergeCell ref="BP127:CA127"/>
    <mergeCell ref="AL126:AN126"/>
    <mergeCell ref="AO126:AQ126"/>
    <mergeCell ref="AR126:AT126"/>
    <mergeCell ref="AV126:BG126"/>
    <mergeCell ref="BP126:CA126"/>
    <mergeCell ref="T127:V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E335-1BCE-474E-9E80-6DA0909ADBA7}">
  <dimension ref="C1:CU114"/>
  <sheetViews>
    <sheetView zoomScale="30" zoomScaleNormal="30" workbookViewId="0">
      <selection activeCell="BE73" sqref="BE73:BG81"/>
    </sheetView>
  </sheetViews>
  <sheetFormatPr defaultRowHeight="14.25" x14ac:dyDescent="0.15"/>
  <cols>
    <col min="3" max="3" width="14.75" customWidth="1"/>
    <col min="4" max="4" width="7.375" customWidth="1"/>
    <col min="5" max="5" width="13.125" customWidth="1"/>
    <col min="6" max="6" width="7.75" customWidth="1"/>
    <col min="7" max="7" width="35.125" customWidth="1"/>
    <col min="8" max="8" width="12.875" customWidth="1"/>
    <col min="9" max="17" width="10.625" customWidth="1"/>
    <col min="18" max="18" width="8.75" customWidth="1"/>
    <col min="19" max="19" width="19.5" customWidth="1"/>
    <col min="20" max="29" width="9.625" customWidth="1"/>
    <col min="30" max="30" width="10.125" customWidth="1"/>
    <col min="31" max="41" width="9.625" customWidth="1"/>
    <col min="42" max="42" width="10.875" customWidth="1"/>
    <col min="43" max="46" width="9.625" customWidth="1"/>
    <col min="52" max="52" width="0.5" customWidth="1"/>
    <col min="56" max="56" width="0.875" customWidth="1"/>
    <col min="72" max="72" width="0.75" customWidth="1"/>
    <col min="76" max="76" width="0.75" customWidth="1"/>
    <col min="89" max="89" width="11.125" bestFit="1" customWidth="1"/>
    <col min="90" max="90" width="12.375" bestFit="1" customWidth="1"/>
    <col min="91" max="91" width="11.125" bestFit="1" customWidth="1"/>
    <col min="92" max="92" width="1.25" customWidth="1"/>
    <col min="93" max="93" width="12.375" bestFit="1" customWidth="1"/>
    <col min="94" max="95" width="11.125" bestFit="1" customWidth="1"/>
    <col min="96" max="96" width="1.125" customWidth="1"/>
    <col min="97" max="97" width="11.125" bestFit="1" customWidth="1"/>
    <col min="98" max="98" width="12.375" bestFit="1" customWidth="1"/>
    <col min="99" max="99" width="11.125" bestFit="1" customWidth="1"/>
  </cols>
  <sheetData>
    <row r="1" spans="3:18" ht="16.149999999999999" customHeight="1" x14ac:dyDescent="0.15">
      <c r="I1" s="190" t="s">
        <v>21</v>
      </c>
      <c r="J1" s="190"/>
      <c r="K1" s="190"/>
      <c r="L1" s="190"/>
      <c r="M1" s="190"/>
      <c r="N1" s="190"/>
      <c r="O1" s="190"/>
      <c r="P1" s="190"/>
      <c r="Q1" s="190"/>
    </row>
    <row r="2" spans="3:18" ht="16.149999999999999" customHeight="1" x14ac:dyDescent="0.15">
      <c r="C2" s="198"/>
      <c r="D2" s="198"/>
      <c r="E2" s="198"/>
      <c r="F2" s="198"/>
      <c r="G2" s="198"/>
      <c r="H2" s="199"/>
      <c r="I2" s="190" t="s">
        <v>31</v>
      </c>
      <c r="J2" s="190"/>
      <c r="K2" s="190"/>
      <c r="L2" s="190"/>
      <c r="M2" s="190"/>
      <c r="N2" s="190"/>
      <c r="O2" s="190"/>
      <c r="P2" s="190"/>
      <c r="Q2" s="190"/>
    </row>
    <row r="3" spans="3:18" ht="92.25" customHeight="1" x14ac:dyDescent="0.15">
      <c r="C3" s="198"/>
      <c r="D3" s="198"/>
      <c r="E3" s="198"/>
      <c r="F3" s="198"/>
      <c r="G3" s="198"/>
      <c r="H3" s="199"/>
      <c r="I3" s="6"/>
      <c r="J3" s="6"/>
      <c r="K3" s="6"/>
      <c r="L3" s="6"/>
      <c r="M3" s="6"/>
      <c r="N3" s="6"/>
      <c r="O3" s="6"/>
      <c r="P3" s="6"/>
      <c r="Q3" s="6"/>
    </row>
    <row r="4" spans="3:18" ht="18.399999999999999" customHeight="1" x14ac:dyDescent="0.15">
      <c r="C4" s="198"/>
      <c r="D4" s="198"/>
      <c r="E4" s="198"/>
      <c r="F4" s="198"/>
      <c r="G4" s="198"/>
      <c r="H4" s="199"/>
      <c r="I4" s="98" t="s">
        <v>22</v>
      </c>
      <c r="J4" s="98" t="s">
        <v>23</v>
      </c>
      <c r="K4" s="98" t="s">
        <v>24</v>
      </c>
      <c r="L4" s="98" t="s">
        <v>25</v>
      </c>
      <c r="M4" s="98" t="s">
        <v>26</v>
      </c>
      <c r="N4" s="98" t="s">
        <v>27</v>
      </c>
      <c r="O4" s="98" t="s">
        <v>28</v>
      </c>
      <c r="P4" s="98" t="s">
        <v>29</v>
      </c>
      <c r="Q4" s="98" t="s">
        <v>30</v>
      </c>
    </row>
    <row r="5" spans="3:18" ht="18.399999999999999" customHeight="1" x14ac:dyDescent="0.15">
      <c r="C5" s="198"/>
      <c r="D5" s="198"/>
      <c r="E5" s="198"/>
      <c r="F5" s="198"/>
      <c r="G5" s="198"/>
      <c r="H5" t="s">
        <v>45</v>
      </c>
      <c r="I5" s="9">
        <v>1622.5812000000001</v>
      </c>
      <c r="J5" s="9">
        <v>1768.6391000000001</v>
      </c>
      <c r="K5" s="9">
        <v>1987.7132999999999</v>
      </c>
      <c r="L5" s="9">
        <v>2133.7712000000001</v>
      </c>
      <c r="M5" s="9">
        <v>2279.8290999999999</v>
      </c>
      <c r="N5" s="9">
        <v>2352.8454000000002</v>
      </c>
      <c r="O5" s="9">
        <v>2498.9032999999999</v>
      </c>
      <c r="P5" s="9">
        <v>2644.9612000000002</v>
      </c>
      <c r="Q5" s="9">
        <v>2791.0191</v>
      </c>
    </row>
    <row r="6" spans="3:18" ht="23.65" customHeight="1" x14ac:dyDescent="0.15">
      <c r="C6" s="200" t="s">
        <v>5</v>
      </c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</row>
    <row r="7" spans="3:18" ht="19.149999999999999" customHeight="1" x14ac:dyDescent="0.15">
      <c r="C7" s="172" t="s">
        <v>20</v>
      </c>
      <c r="D7" s="172"/>
      <c r="E7" s="172"/>
      <c r="F7" s="172"/>
      <c r="G7" s="172"/>
      <c r="H7" s="172"/>
      <c r="I7" s="190" t="s">
        <v>32</v>
      </c>
      <c r="J7" s="190"/>
      <c r="K7" s="190"/>
      <c r="L7" s="190"/>
      <c r="M7" s="190"/>
      <c r="N7" s="190"/>
      <c r="O7" s="190"/>
      <c r="P7" s="190"/>
      <c r="Q7" s="190"/>
    </row>
    <row r="8" spans="3:18" ht="20.85" customHeight="1" x14ac:dyDescent="0.15">
      <c r="C8" s="192" t="s">
        <v>1</v>
      </c>
      <c r="D8" s="192" t="s">
        <v>17</v>
      </c>
      <c r="E8" s="194" t="s">
        <v>2</v>
      </c>
      <c r="F8" s="192" t="s">
        <v>18</v>
      </c>
      <c r="G8" s="192" t="s">
        <v>19</v>
      </c>
      <c r="H8" s="172" t="s">
        <v>4</v>
      </c>
      <c r="I8" s="172" t="s">
        <v>3</v>
      </c>
      <c r="J8" s="172"/>
      <c r="K8" s="172"/>
      <c r="L8" s="172"/>
      <c r="M8" s="172"/>
      <c r="N8" s="172"/>
      <c r="O8" s="172"/>
      <c r="P8" s="172"/>
      <c r="Q8" s="172"/>
    </row>
    <row r="9" spans="3:18" ht="20.85" customHeight="1" x14ac:dyDescent="0.15">
      <c r="C9" s="193"/>
      <c r="D9" s="193"/>
      <c r="E9" s="195"/>
      <c r="F9" s="193"/>
      <c r="G9" s="193"/>
      <c r="H9" s="172"/>
      <c r="I9" s="105" t="s">
        <v>33</v>
      </c>
      <c r="J9" s="105" t="s">
        <v>34</v>
      </c>
      <c r="K9" s="105" t="s">
        <v>35</v>
      </c>
      <c r="L9" s="105" t="s">
        <v>36</v>
      </c>
      <c r="M9" s="105" t="s">
        <v>37</v>
      </c>
      <c r="N9" s="105" t="s">
        <v>38</v>
      </c>
      <c r="O9" s="105" t="s">
        <v>39</v>
      </c>
      <c r="P9" s="105" t="s">
        <v>40</v>
      </c>
      <c r="Q9" s="105" t="s">
        <v>41</v>
      </c>
    </row>
    <row r="10" spans="3:18" ht="21.4" customHeight="1" x14ac:dyDescent="0.15">
      <c r="C10" s="172" t="s">
        <v>0</v>
      </c>
      <c r="D10" s="98">
        <v>179</v>
      </c>
      <c r="E10" s="3">
        <v>84</v>
      </c>
      <c r="F10" s="98">
        <v>202</v>
      </c>
      <c r="G10" s="1" t="s">
        <v>9</v>
      </c>
      <c r="H10" s="8">
        <v>2679.3923</v>
      </c>
      <c r="I10" s="8">
        <f>$H10+I$5</f>
        <v>4301.9735000000001</v>
      </c>
      <c r="J10" s="8">
        <f t="shared" ref="I10:Q16" si="0">$H10+J$5</f>
        <v>4448.0313999999998</v>
      </c>
      <c r="K10" s="8">
        <f t="shared" si="0"/>
        <v>4667.1055999999999</v>
      </c>
      <c r="L10" s="8">
        <f t="shared" si="0"/>
        <v>4813.1635000000006</v>
      </c>
      <c r="M10" s="8">
        <f t="shared" si="0"/>
        <v>4959.2214000000004</v>
      </c>
      <c r="N10" s="8">
        <f t="shared" si="0"/>
        <v>5032.2376999999997</v>
      </c>
      <c r="O10" s="8">
        <f t="shared" si="0"/>
        <v>5178.2955999999995</v>
      </c>
      <c r="P10" s="8">
        <f t="shared" si="0"/>
        <v>5324.3535000000002</v>
      </c>
      <c r="Q10" s="8">
        <f t="shared" si="0"/>
        <v>5470.4114</v>
      </c>
    </row>
    <row r="11" spans="3:18" ht="21.4" customHeight="1" x14ac:dyDescent="0.15">
      <c r="C11" s="172"/>
      <c r="D11" s="98">
        <v>179</v>
      </c>
      <c r="E11" s="3">
        <v>84</v>
      </c>
      <c r="F11" s="98">
        <v>194</v>
      </c>
      <c r="G11" s="4" t="s">
        <v>74</v>
      </c>
      <c r="H11" s="85">
        <v>1753.8536999999999</v>
      </c>
      <c r="I11" s="84">
        <f>$H11+I$5</f>
        <v>3376.4349000000002</v>
      </c>
      <c r="J11" s="84">
        <f t="shared" si="0"/>
        <v>3522.4928</v>
      </c>
      <c r="K11" s="84">
        <f t="shared" si="0"/>
        <v>3741.567</v>
      </c>
      <c r="L11" s="84">
        <f t="shared" si="0"/>
        <v>3887.6248999999998</v>
      </c>
      <c r="M11" s="84">
        <f t="shared" si="0"/>
        <v>4033.6827999999996</v>
      </c>
      <c r="N11" s="84">
        <f t="shared" si="0"/>
        <v>4106.6990999999998</v>
      </c>
      <c r="O11" s="84">
        <f t="shared" si="0"/>
        <v>4252.7569999999996</v>
      </c>
      <c r="P11" s="84">
        <f t="shared" si="0"/>
        <v>4398.8149000000003</v>
      </c>
      <c r="Q11" s="84">
        <f t="shared" si="0"/>
        <v>4544.8728000000001</v>
      </c>
      <c r="R11" s="86"/>
    </row>
    <row r="12" spans="3:18" ht="21.4" customHeight="1" x14ac:dyDescent="0.15">
      <c r="C12" s="98" t="s">
        <v>6</v>
      </c>
      <c r="D12" s="98">
        <v>203</v>
      </c>
      <c r="E12" s="3" t="s">
        <v>8</v>
      </c>
      <c r="F12" s="98">
        <v>215</v>
      </c>
      <c r="G12" s="1" t="s">
        <v>10</v>
      </c>
      <c r="H12" s="8">
        <v>1458.7335</v>
      </c>
      <c r="I12" s="8">
        <f t="shared" si="0"/>
        <v>3081.3146999999999</v>
      </c>
      <c r="J12" s="8">
        <f t="shared" si="0"/>
        <v>3227.3726000000001</v>
      </c>
      <c r="K12" s="8">
        <f t="shared" si="0"/>
        <v>3446.4467999999997</v>
      </c>
      <c r="L12" s="8">
        <f t="shared" si="0"/>
        <v>3592.5047000000004</v>
      </c>
      <c r="M12" s="8">
        <f t="shared" si="0"/>
        <v>3738.5626000000002</v>
      </c>
      <c r="N12" s="8">
        <f t="shared" si="0"/>
        <v>3811.5789000000004</v>
      </c>
      <c r="O12" s="8">
        <f t="shared" si="0"/>
        <v>3957.6368000000002</v>
      </c>
      <c r="P12" s="8">
        <f t="shared" si="0"/>
        <v>4103.6947</v>
      </c>
      <c r="Q12" s="8">
        <f t="shared" si="0"/>
        <v>4249.7525999999998</v>
      </c>
    </row>
    <row r="13" spans="3:18" ht="21.4" customHeight="1" x14ac:dyDescent="0.15">
      <c r="C13" s="98" t="s">
        <v>12</v>
      </c>
      <c r="D13" s="98">
        <v>203</v>
      </c>
      <c r="E13" s="3">
        <v>207</v>
      </c>
      <c r="F13" s="98">
        <v>210</v>
      </c>
      <c r="G13" s="1" t="s">
        <v>13</v>
      </c>
      <c r="H13" s="8">
        <v>973.47370000000001</v>
      </c>
      <c r="I13" s="8">
        <f t="shared" si="0"/>
        <v>2596.0549000000001</v>
      </c>
      <c r="J13" s="8">
        <f t="shared" si="0"/>
        <v>2742.1127999999999</v>
      </c>
      <c r="K13" s="8">
        <f t="shared" si="0"/>
        <v>2961.1869999999999</v>
      </c>
      <c r="L13" s="8">
        <f t="shared" si="0"/>
        <v>3107.2449000000001</v>
      </c>
      <c r="M13" s="8">
        <f t="shared" si="0"/>
        <v>3253.3027999999999</v>
      </c>
      <c r="N13" s="8">
        <f t="shared" si="0"/>
        <v>3326.3191000000002</v>
      </c>
      <c r="O13" s="8">
        <f t="shared" si="0"/>
        <v>3472.377</v>
      </c>
      <c r="P13" s="8">
        <f t="shared" si="0"/>
        <v>3618.4349000000002</v>
      </c>
      <c r="Q13" s="8">
        <f t="shared" si="0"/>
        <v>3764.4928</v>
      </c>
    </row>
    <row r="14" spans="3:18" ht="21.4" customHeight="1" x14ac:dyDescent="0.15">
      <c r="C14" s="98" t="s">
        <v>14</v>
      </c>
      <c r="D14" s="98">
        <v>211</v>
      </c>
      <c r="E14" s="3">
        <v>211</v>
      </c>
      <c r="F14" s="98">
        <v>205</v>
      </c>
      <c r="G14" s="4" t="s">
        <v>15</v>
      </c>
      <c r="H14" s="8">
        <v>504.27760000000001</v>
      </c>
      <c r="I14" s="8">
        <f t="shared" si="0"/>
        <v>2126.8588</v>
      </c>
      <c r="J14" s="8">
        <f t="shared" si="0"/>
        <v>2272.9167000000002</v>
      </c>
      <c r="K14" s="8">
        <f t="shared" si="0"/>
        <v>2491.9908999999998</v>
      </c>
      <c r="L14" s="8">
        <f t="shared" si="0"/>
        <v>2638.0488</v>
      </c>
      <c r="M14" s="8">
        <f t="shared" si="0"/>
        <v>2784.1066999999998</v>
      </c>
      <c r="N14" s="8">
        <f>$H14+N$5</f>
        <v>2857.123</v>
      </c>
      <c r="O14" s="8">
        <f t="shared" si="0"/>
        <v>3003.1808999999998</v>
      </c>
      <c r="P14" s="8">
        <f t="shared" si="0"/>
        <v>3149.2388000000001</v>
      </c>
      <c r="Q14" s="8">
        <f t="shared" si="0"/>
        <v>3295.2966999999999</v>
      </c>
    </row>
    <row r="15" spans="3:18" ht="21.4" customHeight="1" x14ac:dyDescent="0.15">
      <c r="C15" s="172" t="s">
        <v>7</v>
      </c>
      <c r="D15" s="98">
        <v>236</v>
      </c>
      <c r="E15" s="3">
        <v>241</v>
      </c>
      <c r="F15" s="98">
        <v>251</v>
      </c>
      <c r="G15" s="1" t="s">
        <v>11</v>
      </c>
      <c r="H15" s="8">
        <v>1795.0111999999999</v>
      </c>
      <c r="I15" s="8">
        <f t="shared" si="0"/>
        <v>3417.5924</v>
      </c>
      <c r="J15" s="8">
        <f t="shared" si="0"/>
        <v>3563.6503000000002</v>
      </c>
      <c r="K15" s="8">
        <f t="shared" si="0"/>
        <v>3782.7244999999998</v>
      </c>
      <c r="L15" s="8">
        <f t="shared" si="0"/>
        <v>3928.7824000000001</v>
      </c>
      <c r="M15" s="8">
        <f t="shared" si="0"/>
        <v>4074.8402999999998</v>
      </c>
      <c r="N15" s="8">
        <f t="shared" si="0"/>
        <v>4147.8566000000001</v>
      </c>
      <c r="O15" s="8">
        <f t="shared" si="0"/>
        <v>4293.9144999999999</v>
      </c>
      <c r="P15" s="8">
        <f t="shared" si="0"/>
        <v>4439.9724000000006</v>
      </c>
      <c r="Q15" s="8">
        <f t="shared" si="0"/>
        <v>4586.0303000000004</v>
      </c>
    </row>
    <row r="16" spans="3:18" ht="21.4" customHeight="1" x14ac:dyDescent="0.15">
      <c r="C16" s="172"/>
      <c r="D16" s="98">
        <v>236</v>
      </c>
      <c r="E16" s="3">
        <v>241</v>
      </c>
      <c r="F16" s="98">
        <v>246</v>
      </c>
      <c r="G16" s="5" t="s">
        <v>16</v>
      </c>
      <c r="H16" s="8">
        <v>1270.6425999999999</v>
      </c>
      <c r="I16" s="8">
        <f t="shared" si="0"/>
        <v>2893.2237999999998</v>
      </c>
      <c r="J16" s="8">
        <f t="shared" si="0"/>
        <v>3039.2817</v>
      </c>
      <c r="K16" s="8">
        <f t="shared" si="0"/>
        <v>3258.3558999999996</v>
      </c>
      <c r="L16" s="8">
        <f t="shared" si="0"/>
        <v>3404.4138000000003</v>
      </c>
      <c r="M16" s="8">
        <f t="shared" si="0"/>
        <v>3550.4717000000001</v>
      </c>
      <c r="N16" s="8">
        <f t="shared" si="0"/>
        <v>3623.4880000000003</v>
      </c>
      <c r="O16" s="8">
        <f t="shared" si="0"/>
        <v>3769.5459000000001</v>
      </c>
      <c r="P16" s="8">
        <f t="shared" si="0"/>
        <v>3915.6037999999999</v>
      </c>
      <c r="Q16" s="8">
        <f t="shared" si="0"/>
        <v>4061.6616999999997</v>
      </c>
    </row>
    <row r="17" spans="3:99" ht="21.95" customHeight="1" x14ac:dyDescent="0.15"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</row>
    <row r="18" spans="3:99" ht="21.95" customHeight="1" x14ac:dyDescent="0.15">
      <c r="C18" s="172" t="s">
        <v>20</v>
      </c>
      <c r="D18" s="172"/>
      <c r="E18" s="172"/>
      <c r="F18" s="172"/>
      <c r="G18" s="172"/>
      <c r="H18" s="172"/>
      <c r="I18" s="190" t="s">
        <v>32</v>
      </c>
      <c r="J18" s="190"/>
      <c r="K18" s="190"/>
      <c r="L18" s="190"/>
      <c r="M18" s="190"/>
      <c r="N18" s="190"/>
      <c r="O18" s="190"/>
      <c r="P18" s="190"/>
      <c r="Q18" s="190"/>
    </row>
    <row r="19" spans="3:99" ht="21.95" customHeight="1" x14ac:dyDescent="0.15">
      <c r="C19" s="192" t="s">
        <v>1</v>
      </c>
      <c r="D19" s="192" t="s">
        <v>17</v>
      </c>
      <c r="E19" s="194" t="s">
        <v>2</v>
      </c>
      <c r="F19" s="192" t="s">
        <v>18</v>
      </c>
      <c r="G19" s="192" t="s">
        <v>19</v>
      </c>
      <c r="H19" s="172" t="s">
        <v>4</v>
      </c>
      <c r="I19" s="172" t="s">
        <v>42</v>
      </c>
      <c r="J19" s="172"/>
      <c r="K19" s="172"/>
      <c r="L19" s="172"/>
      <c r="M19" s="172"/>
      <c r="N19" s="172"/>
      <c r="O19" s="172"/>
      <c r="P19" s="172"/>
      <c r="Q19" s="172"/>
    </row>
    <row r="20" spans="3:99" ht="21.95" customHeight="1" x14ac:dyDescent="0.15">
      <c r="C20" s="193"/>
      <c r="D20" s="193"/>
      <c r="E20" s="195"/>
      <c r="F20" s="193"/>
      <c r="G20" s="193"/>
      <c r="H20" s="172"/>
      <c r="I20" s="105" t="s">
        <v>33</v>
      </c>
      <c r="J20" s="105" t="s">
        <v>34</v>
      </c>
      <c r="K20" s="105" t="s">
        <v>35</v>
      </c>
      <c r="L20" s="105" t="s">
        <v>36</v>
      </c>
      <c r="M20" s="105" t="s">
        <v>37</v>
      </c>
      <c r="N20" s="105" t="s">
        <v>38</v>
      </c>
      <c r="O20" s="105" t="s">
        <v>39</v>
      </c>
      <c r="P20" s="105" t="s">
        <v>40</v>
      </c>
      <c r="Q20" s="105" t="s">
        <v>41</v>
      </c>
    </row>
    <row r="21" spans="3:99" ht="21.95" customHeight="1" x14ac:dyDescent="0.15">
      <c r="C21" s="172" t="s">
        <v>0</v>
      </c>
      <c r="D21" s="98">
        <v>179</v>
      </c>
      <c r="E21" s="3">
        <v>84</v>
      </c>
      <c r="F21" s="98">
        <v>202</v>
      </c>
      <c r="G21" s="1" t="s">
        <v>9</v>
      </c>
      <c r="H21" s="8">
        <v>2679.3923</v>
      </c>
      <c r="I21" s="8">
        <f>(I10+1.0078)/2</f>
        <v>2151.4906500000002</v>
      </c>
      <c r="J21" s="8">
        <f t="shared" ref="I21:Q27" si="1">(J10+1.0078)/2</f>
        <v>2224.5196000000001</v>
      </c>
      <c r="K21" s="8">
        <f t="shared" si="1"/>
        <v>2334.0567000000001</v>
      </c>
      <c r="L21" s="8">
        <f t="shared" si="1"/>
        <v>2407.0856500000004</v>
      </c>
      <c r="M21" s="8">
        <f t="shared" si="1"/>
        <v>2480.1146000000003</v>
      </c>
      <c r="N21" s="8">
        <f t="shared" si="1"/>
        <v>2516.62275</v>
      </c>
      <c r="O21" s="8">
        <f t="shared" si="1"/>
        <v>2589.6516999999999</v>
      </c>
      <c r="P21" s="8">
        <f t="shared" si="1"/>
        <v>2662.6806500000002</v>
      </c>
      <c r="Q21" s="8">
        <f t="shared" si="1"/>
        <v>2735.7096000000001</v>
      </c>
    </row>
    <row r="22" spans="3:99" ht="21.95" customHeight="1" x14ac:dyDescent="0.15">
      <c r="C22" s="172"/>
      <c r="D22" s="98">
        <v>179</v>
      </c>
      <c r="E22" s="3">
        <v>84</v>
      </c>
      <c r="F22" s="98">
        <v>194</v>
      </c>
      <c r="G22" s="4" t="s">
        <v>75</v>
      </c>
      <c r="H22" s="85">
        <v>1753.8536999999999</v>
      </c>
      <c r="I22" s="84">
        <f>(I11+1.0078)/2</f>
        <v>1688.72135</v>
      </c>
      <c r="J22" s="84">
        <f t="shared" si="1"/>
        <v>1761.7502999999999</v>
      </c>
      <c r="K22" s="84">
        <f t="shared" si="1"/>
        <v>1871.2873999999999</v>
      </c>
      <c r="L22" s="84">
        <f t="shared" si="1"/>
        <v>1944.3163499999998</v>
      </c>
      <c r="M22" s="84">
        <f t="shared" si="1"/>
        <v>2017.3452999999997</v>
      </c>
      <c r="N22" s="84">
        <f t="shared" si="1"/>
        <v>2053.8534500000001</v>
      </c>
      <c r="O22" s="84">
        <f t="shared" si="1"/>
        <v>2126.8824</v>
      </c>
      <c r="P22" s="84">
        <f t="shared" si="1"/>
        <v>2199.9113500000003</v>
      </c>
      <c r="Q22" s="84">
        <f t="shared" si="1"/>
        <v>2272.9403000000002</v>
      </c>
      <c r="R22" s="86"/>
    </row>
    <row r="23" spans="3:99" ht="21.95" customHeight="1" x14ac:dyDescent="0.15">
      <c r="C23" s="98" t="s">
        <v>6</v>
      </c>
      <c r="D23" s="98">
        <v>203</v>
      </c>
      <c r="E23" s="3" t="s">
        <v>8</v>
      </c>
      <c r="F23" s="98">
        <v>215</v>
      </c>
      <c r="G23" s="1" t="s">
        <v>10</v>
      </c>
      <c r="H23" s="8">
        <v>1458.7335</v>
      </c>
      <c r="I23" s="8">
        <f t="shared" si="1"/>
        <v>1541.1612499999999</v>
      </c>
      <c r="J23" s="8">
        <f t="shared" si="1"/>
        <v>1614.1902</v>
      </c>
      <c r="K23" s="8">
        <f t="shared" si="1"/>
        <v>1723.7272999999998</v>
      </c>
      <c r="L23" s="8">
        <f t="shared" si="1"/>
        <v>1796.7562500000001</v>
      </c>
      <c r="M23" s="8">
        <f t="shared" si="1"/>
        <v>1869.7852</v>
      </c>
      <c r="N23" s="8">
        <f t="shared" si="1"/>
        <v>1906.2933500000001</v>
      </c>
      <c r="O23" s="8">
        <f t="shared" si="1"/>
        <v>1979.3223</v>
      </c>
      <c r="P23" s="8">
        <f t="shared" si="1"/>
        <v>2052.3512500000002</v>
      </c>
      <c r="Q23" s="8">
        <f t="shared" si="1"/>
        <v>2125.3802000000001</v>
      </c>
    </row>
    <row r="24" spans="3:99" ht="21.95" customHeight="1" x14ac:dyDescent="0.15">
      <c r="C24" s="98" t="s">
        <v>12</v>
      </c>
      <c r="D24" s="98">
        <v>203</v>
      </c>
      <c r="E24" s="3">
        <v>207</v>
      </c>
      <c r="F24" s="98">
        <v>210</v>
      </c>
      <c r="G24" s="1" t="s">
        <v>13</v>
      </c>
      <c r="H24" s="8">
        <v>973.47370000000001</v>
      </c>
      <c r="I24" s="8">
        <f t="shared" si="1"/>
        <v>1298.53135</v>
      </c>
      <c r="J24" s="8">
        <f t="shared" si="1"/>
        <v>1371.5602999999999</v>
      </c>
      <c r="K24" s="8">
        <f t="shared" si="1"/>
        <v>1481.0973999999999</v>
      </c>
      <c r="L24" s="8">
        <f t="shared" si="1"/>
        <v>1554.12635</v>
      </c>
      <c r="M24" s="8">
        <f t="shared" si="1"/>
        <v>1627.1552999999999</v>
      </c>
      <c r="N24" s="8">
        <f t="shared" si="1"/>
        <v>1663.66345</v>
      </c>
      <c r="O24" s="8">
        <f t="shared" si="1"/>
        <v>1736.6923999999999</v>
      </c>
      <c r="P24" s="8">
        <f t="shared" si="1"/>
        <v>1809.72135</v>
      </c>
      <c r="Q24" s="8">
        <f t="shared" si="1"/>
        <v>1882.7502999999999</v>
      </c>
    </row>
    <row r="25" spans="3:99" ht="21.95" customHeight="1" x14ac:dyDescent="0.15">
      <c r="C25" s="98" t="s">
        <v>14</v>
      </c>
      <c r="D25" s="98">
        <v>211</v>
      </c>
      <c r="E25" s="3">
        <v>211</v>
      </c>
      <c r="F25" s="98">
        <v>205</v>
      </c>
      <c r="G25" s="4" t="s">
        <v>15</v>
      </c>
      <c r="H25" s="8">
        <v>504.27760000000001</v>
      </c>
      <c r="I25" s="8">
        <f t="shared" si="1"/>
        <v>1063.9332999999999</v>
      </c>
      <c r="J25" s="8">
        <f t="shared" si="1"/>
        <v>1136.96225</v>
      </c>
      <c r="K25" s="8">
        <f t="shared" si="1"/>
        <v>1246.4993499999998</v>
      </c>
      <c r="L25" s="8">
        <f t="shared" si="1"/>
        <v>1319.5282999999999</v>
      </c>
      <c r="M25" s="8">
        <f t="shared" si="1"/>
        <v>1392.5572499999998</v>
      </c>
      <c r="N25" s="8">
        <f t="shared" si="1"/>
        <v>1429.0654</v>
      </c>
      <c r="O25" s="8">
        <f t="shared" si="1"/>
        <v>1502.0943499999998</v>
      </c>
      <c r="P25" s="8">
        <f t="shared" si="1"/>
        <v>1575.1233</v>
      </c>
      <c r="Q25" s="8">
        <f t="shared" si="1"/>
        <v>1648.1522499999999</v>
      </c>
    </row>
    <row r="26" spans="3:99" ht="21.95" customHeight="1" x14ac:dyDescent="0.15">
      <c r="C26" s="172" t="s">
        <v>7</v>
      </c>
      <c r="D26" s="98">
        <v>236</v>
      </c>
      <c r="E26" s="3">
        <v>241</v>
      </c>
      <c r="F26" s="98">
        <v>251</v>
      </c>
      <c r="G26" s="1" t="s">
        <v>11</v>
      </c>
      <c r="H26" s="8">
        <v>1795.0111999999999</v>
      </c>
      <c r="I26" s="8">
        <f t="shared" si="1"/>
        <v>1709.3000999999999</v>
      </c>
      <c r="J26" s="8">
        <f t="shared" si="1"/>
        <v>1782.3290500000001</v>
      </c>
      <c r="K26" s="8">
        <f t="shared" si="1"/>
        <v>1891.8661499999998</v>
      </c>
      <c r="L26" s="8">
        <f t="shared" si="1"/>
        <v>1964.8951</v>
      </c>
      <c r="M26" s="8">
        <f t="shared" si="1"/>
        <v>2037.9240499999999</v>
      </c>
      <c r="N26" s="8">
        <f t="shared" si="1"/>
        <v>2074.4322000000002</v>
      </c>
      <c r="O26" s="8">
        <f t="shared" si="1"/>
        <v>2147.4611500000001</v>
      </c>
      <c r="P26" s="8">
        <f t="shared" si="1"/>
        <v>2220.4901000000004</v>
      </c>
      <c r="Q26" s="8">
        <f t="shared" si="1"/>
        <v>2293.5190500000003</v>
      </c>
    </row>
    <row r="27" spans="3:99" ht="21.95" customHeight="1" x14ac:dyDescent="0.15">
      <c r="C27" s="172"/>
      <c r="D27" s="98">
        <v>236</v>
      </c>
      <c r="E27" s="3">
        <v>241</v>
      </c>
      <c r="F27" s="98">
        <v>246</v>
      </c>
      <c r="G27" s="5" t="s">
        <v>16</v>
      </c>
      <c r="H27" s="8">
        <v>1270.6425999999999</v>
      </c>
      <c r="I27" s="8">
        <f t="shared" si="1"/>
        <v>1447.1157999999998</v>
      </c>
      <c r="J27" s="8">
        <f t="shared" si="1"/>
        <v>1520.1447499999999</v>
      </c>
      <c r="K27" s="8">
        <f t="shared" si="1"/>
        <v>1629.6818499999997</v>
      </c>
      <c r="L27" s="8">
        <f t="shared" si="1"/>
        <v>1702.7108000000001</v>
      </c>
      <c r="M27" s="8">
        <f t="shared" si="1"/>
        <v>1775.73975</v>
      </c>
      <c r="N27" s="8">
        <f t="shared" si="1"/>
        <v>1812.2479000000001</v>
      </c>
      <c r="O27" s="8">
        <f t="shared" si="1"/>
        <v>1885.27685</v>
      </c>
      <c r="P27" s="8">
        <f t="shared" si="1"/>
        <v>1958.3057999999999</v>
      </c>
      <c r="Q27" s="8">
        <f t="shared" si="1"/>
        <v>2031.3347499999998</v>
      </c>
    </row>
    <row r="28" spans="3:99" ht="21.95" customHeight="1" x14ac:dyDescent="0.15"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S28" s="98" t="s">
        <v>1</v>
      </c>
      <c r="T28" s="196" t="s">
        <v>14</v>
      </c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</row>
    <row r="29" spans="3:99" ht="21.95" customHeight="1" x14ac:dyDescent="0.15">
      <c r="C29" s="172" t="s">
        <v>20</v>
      </c>
      <c r="D29" s="172"/>
      <c r="E29" s="172"/>
      <c r="F29" s="172"/>
      <c r="G29" s="172"/>
      <c r="H29" s="172"/>
      <c r="I29" s="190" t="s">
        <v>32</v>
      </c>
      <c r="J29" s="190"/>
      <c r="K29" s="190"/>
      <c r="L29" s="190"/>
      <c r="M29" s="190"/>
      <c r="N29" s="190"/>
      <c r="O29" s="190"/>
      <c r="P29" s="190"/>
      <c r="Q29" s="190"/>
      <c r="S29" s="98" t="s">
        <v>67</v>
      </c>
      <c r="T29" s="172" t="s">
        <v>68</v>
      </c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</row>
    <row r="30" spans="3:99" ht="21.95" customHeight="1" x14ac:dyDescent="0.15">
      <c r="C30" s="192" t="s">
        <v>1</v>
      </c>
      <c r="D30" s="192" t="s">
        <v>17</v>
      </c>
      <c r="E30" s="194" t="s">
        <v>2</v>
      </c>
      <c r="F30" s="192" t="s">
        <v>18</v>
      </c>
      <c r="G30" s="192" t="s">
        <v>19</v>
      </c>
      <c r="H30" s="172" t="s">
        <v>4</v>
      </c>
      <c r="I30" s="172" t="s">
        <v>43</v>
      </c>
      <c r="J30" s="172"/>
      <c r="K30" s="172"/>
      <c r="L30" s="172"/>
      <c r="M30" s="172"/>
      <c r="N30" s="172"/>
      <c r="O30" s="172"/>
      <c r="P30" s="172"/>
      <c r="Q30" s="172"/>
      <c r="S30" s="102" t="s">
        <v>59</v>
      </c>
      <c r="T30" s="182" t="s">
        <v>56</v>
      </c>
      <c r="U30" s="172"/>
      <c r="V30" s="172"/>
      <c r="W30" s="172"/>
      <c r="X30" s="172"/>
      <c r="Y30" s="172"/>
      <c r="Z30" s="172"/>
      <c r="AA30" s="172"/>
      <c r="AB30" s="183"/>
      <c r="AC30" s="182" t="s">
        <v>57</v>
      </c>
      <c r="AD30" s="172"/>
      <c r="AE30" s="172"/>
      <c r="AF30" s="172"/>
      <c r="AG30" s="172"/>
      <c r="AH30" s="172"/>
      <c r="AI30" s="172"/>
      <c r="AJ30" s="172"/>
      <c r="AK30" s="174"/>
      <c r="AL30" s="173" t="s">
        <v>58</v>
      </c>
      <c r="AM30" s="172"/>
      <c r="AN30" s="172"/>
      <c r="AO30" s="172"/>
      <c r="AP30" s="172"/>
      <c r="AQ30" s="172"/>
      <c r="AR30" s="172"/>
      <c r="AS30" s="172"/>
      <c r="AT30" s="174"/>
    </row>
    <row r="31" spans="3:99" ht="21.95" customHeight="1" x14ac:dyDescent="0.15">
      <c r="C31" s="193"/>
      <c r="D31" s="193"/>
      <c r="E31" s="195"/>
      <c r="F31" s="193"/>
      <c r="G31" s="193"/>
      <c r="H31" s="172"/>
      <c r="I31" s="105" t="s">
        <v>33</v>
      </c>
      <c r="J31" s="105" t="s">
        <v>34</v>
      </c>
      <c r="K31" s="105" t="s">
        <v>35</v>
      </c>
      <c r="L31" s="105" t="s">
        <v>36</v>
      </c>
      <c r="M31" s="105" t="s">
        <v>37</v>
      </c>
      <c r="N31" s="105" t="s">
        <v>38</v>
      </c>
      <c r="O31" s="105" t="s">
        <v>39</v>
      </c>
      <c r="P31" s="105" t="s">
        <v>40</v>
      </c>
      <c r="Q31" s="105" t="s">
        <v>41</v>
      </c>
      <c r="S31" s="26" t="s">
        <v>79</v>
      </c>
      <c r="T31" s="184" t="s">
        <v>55</v>
      </c>
      <c r="U31" s="185"/>
      <c r="V31" s="185"/>
      <c r="W31" s="172">
        <v>2</v>
      </c>
      <c r="X31" s="172"/>
      <c r="Y31" s="172"/>
      <c r="Z31" s="172">
        <v>3</v>
      </c>
      <c r="AA31" s="172"/>
      <c r="AB31" s="183"/>
      <c r="AC31" s="182">
        <v>1</v>
      </c>
      <c r="AD31" s="172"/>
      <c r="AE31" s="172"/>
      <c r="AF31" s="172">
        <v>2</v>
      </c>
      <c r="AG31" s="172"/>
      <c r="AH31" s="172"/>
      <c r="AI31" s="172">
        <v>3</v>
      </c>
      <c r="AJ31" s="172"/>
      <c r="AK31" s="174"/>
      <c r="AL31" s="173">
        <v>1</v>
      </c>
      <c r="AM31" s="172"/>
      <c r="AN31" s="172"/>
      <c r="AO31" s="172">
        <v>2</v>
      </c>
      <c r="AP31" s="172"/>
      <c r="AQ31" s="172"/>
      <c r="AR31" s="172">
        <v>3</v>
      </c>
      <c r="AS31" s="172"/>
      <c r="AT31" s="174"/>
      <c r="AV31" s="196" t="s">
        <v>14</v>
      </c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P31" s="196" t="s">
        <v>14</v>
      </c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J31" s="196" t="s">
        <v>14</v>
      </c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</row>
    <row r="32" spans="3:99" ht="21.95" customHeight="1" x14ac:dyDescent="0.15">
      <c r="C32" s="191" t="s">
        <v>0</v>
      </c>
      <c r="D32" s="98">
        <v>179</v>
      </c>
      <c r="E32" s="3">
        <v>84</v>
      </c>
      <c r="F32" s="98">
        <v>202</v>
      </c>
      <c r="G32" s="1" t="s">
        <v>9</v>
      </c>
      <c r="H32" s="8">
        <v>2679.3923</v>
      </c>
      <c r="I32" s="8">
        <f>(I10+1.0078+1.0078)/3</f>
        <v>1434.6630333333335</v>
      </c>
      <c r="J32" s="8">
        <f t="shared" ref="I32:Q38" si="2">(J10+1.0078+1.0078)/3</f>
        <v>1483.3490000000002</v>
      </c>
      <c r="K32" s="8">
        <f t="shared" si="2"/>
        <v>1556.3737333333336</v>
      </c>
      <c r="L32" s="8">
        <f t="shared" si="2"/>
        <v>1605.0597000000005</v>
      </c>
      <c r="M32" s="8">
        <f t="shared" si="2"/>
        <v>1653.7456666666669</v>
      </c>
      <c r="N32" s="8">
        <f t="shared" si="2"/>
        <v>1678.0844333333334</v>
      </c>
      <c r="O32" s="8">
        <f t="shared" si="2"/>
        <v>1726.7704000000001</v>
      </c>
      <c r="P32" s="8">
        <f t="shared" si="2"/>
        <v>1775.456366666667</v>
      </c>
      <c r="Q32" s="8">
        <f t="shared" si="2"/>
        <v>1824.1423333333335</v>
      </c>
      <c r="S32" s="102" t="s">
        <v>60</v>
      </c>
      <c r="T32" s="179">
        <v>23111102</v>
      </c>
      <c r="U32" s="180"/>
      <c r="V32" s="180"/>
      <c r="W32" s="180">
        <v>23111103</v>
      </c>
      <c r="X32" s="180"/>
      <c r="Y32" s="180"/>
      <c r="Z32" s="180">
        <v>23111104</v>
      </c>
      <c r="AA32" s="180"/>
      <c r="AB32" s="181"/>
      <c r="AC32" s="179">
        <v>23111105</v>
      </c>
      <c r="AD32" s="180"/>
      <c r="AE32" s="180"/>
      <c r="AF32" s="180">
        <v>23111106</v>
      </c>
      <c r="AG32" s="180"/>
      <c r="AH32" s="180"/>
      <c r="AI32" s="180">
        <v>23111107</v>
      </c>
      <c r="AJ32" s="180"/>
      <c r="AK32" s="186"/>
      <c r="AL32" s="187">
        <v>23111108</v>
      </c>
      <c r="AM32" s="180"/>
      <c r="AN32" s="180"/>
      <c r="AO32" s="180">
        <v>23111109</v>
      </c>
      <c r="AP32" s="180"/>
      <c r="AQ32" s="180"/>
      <c r="AR32" s="180">
        <v>23111110</v>
      </c>
      <c r="AS32" s="180"/>
      <c r="AT32" s="186"/>
      <c r="AV32" s="172" t="s">
        <v>68</v>
      </c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P32" s="172" t="s">
        <v>68</v>
      </c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2"/>
      <c r="CJ32" s="172" t="s">
        <v>68</v>
      </c>
      <c r="CK32" s="172"/>
      <c r="CL32" s="172"/>
      <c r="CM32" s="172"/>
      <c r="CN32" s="172"/>
      <c r="CO32" s="172"/>
      <c r="CP32" s="172"/>
      <c r="CQ32" s="172"/>
      <c r="CR32" s="172"/>
      <c r="CS32" s="172"/>
      <c r="CT32" s="172"/>
      <c r="CU32" s="172"/>
    </row>
    <row r="33" spans="3:99" ht="21.95" customHeight="1" thickBot="1" x14ac:dyDescent="0.2">
      <c r="C33" s="191"/>
      <c r="D33" s="99">
        <v>179</v>
      </c>
      <c r="E33" s="11">
        <v>84</v>
      </c>
      <c r="F33" s="99">
        <v>194</v>
      </c>
      <c r="G33" s="87" t="s">
        <v>74</v>
      </c>
      <c r="H33" s="88">
        <v>1753.8536999999999</v>
      </c>
      <c r="I33" s="89">
        <f>(I11+1.0078+1.0078)/3</f>
        <v>1126.1501666666666</v>
      </c>
      <c r="J33" s="89">
        <f t="shared" si="2"/>
        <v>1174.8361333333332</v>
      </c>
      <c r="K33" s="89">
        <f t="shared" si="2"/>
        <v>1247.8608666666667</v>
      </c>
      <c r="L33" s="89">
        <f t="shared" si="2"/>
        <v>1296.5468333333331</v>
      </c>
      <c r="M33" s="89">
        <f t="shared" si="2"/>
        <v>1345.2327999999998</v>
      </c>
      <c r="N33" s="89">
        <f t="shared" si="2"/>
        <v>1369.5715666666667</v>
      </c>
      <c r="O33" s="89">
        <f t="shared" si="2"/>
        <v>1418.2575333333334</v>
      </c>
      <c r="P33" s="89">
        <f t="shared" si="2"/>
        <v>1466.9435000000003</v>
      </c>
      <c r="Q33" s="89">
        <f t="shared" si="2"/>
        <v>1515.629466666667</v>
      </c>
      <c r="R33" s="86"/>
      <c r="S33" s="34" t="s">
        <v>64</v>
      </c>
      <c r="T33" s="39" t="s">
        <v>61</v>
      </c>
      <c r="U33" s="28" t="s">
        <v>62</v>
      </c>
      <c r="V33" s="49" t="s">
        <v>63</v>
      </c>
      <c r="W33" s="28" t="s">
        <v>61</v>
      </c>
      <c r="X33" s="28" t="s">
        <v>62</v>
      </c>
      <c r="Y33" s="49" t="s">
        <v>63</v>
      </c>
      <c r="Z33" s="28" t="s">
        <v>61</v>
      </c>
      <c r="AA33" s="28" t="s">
        <v>62</v>
      </c>
      <c r="AB33" s="54" t="s">
        <v>63</v>
      </c>
      <c r="AC33" s="39" t="s">
        <v>61</v>
      </c>
      <c r="AD33" s="28" t="s">
        <v>62</v>
      </c>
      <c r="AE33" s="49" t="s">
        <v>63</v>
      </c>
      <c r="AF33" s="28" t="s">
        <v>61</v>
      </c>
      <c r="AG33" s="28" t="s">
        <v>62</v>
      </c>
      <c r="AH33" s="49" t="s">
        <v>63</v>
      </c>
      <c r="AI33" s="28" t="s">
        <v>61</v>
      </c>
      <c r="AJ33" s="28" t="s">
        <v>62</v>
      </c>
      <c r="AK33" s="60" t="s">
        <v>63</v>
      </c>
      <c r="AL33" s="44" t="s">
        <v>61</v>
      </c>
      <c r="AM33" s="28" t="s">
        <v>62</v>
      </c>
      <c r="AN33" s="49" t="s">
        <v>63</v>
      </c>
      <c r="AO33" s="28" t="s">
        <v>61</v>
      </c>
      <c r="AP33" s="28" t="s">
        <v>62</v>
      </c>
      <c r="AQ33" s="49" t="s">
        <v>63</v>
      </c>
      <c r="AR33" s="28" t="s">
        <v>61</v>
      </c>
      <c r="AS33" s="28" t="s">
        <v>62</v>
      </c>
      <c r="AT33" s="60" t="s">
        <v>63</v>
      </c>
      <c r="AV33" s="74" t="s">
        <v>63</v>
      </c>
      <c r="AW33" s="75" t="s">
        <v>46</v>
      </c>
      <c r="AX33" s="75" t="s">
        <v>47</v>
      </c>
      <c r="AY33" s="75" t="s">
        <v>48</v>
      </c>
      <c r="AZ33" s="75"/>
      <c r="BA33" s="75" t="s">
        <v>49</v>
      </c>
      <c r="BB33" s="75" t="s">
        <v>50</v>
      </c>
      <c r="BC33" s="75" t="s">
        <v>51</v>
      </c>
      <c r="BD33" s="75"/>
      <c r="BE33" s="75" t="s">
        <v>52</v>
      </c>
      <c r="BF33" s="75" t="s">
        <v>53</v>
      </c>
      <c r="BG33" s="75" t="s">
        <v>54</v>
      </c>
      <c r="BP33" s="74" t="s">
        <v>63</v>
      </c>
      <c r="BQ33" s="75" t="s">
        <v>46</v>
      </c>
      <c r="BR33" s="75" t="s">
        <v>47</v>
      </c>
      <c r="BS33" s="75" t="s">
        <v>48</v>
      </c>
      <c r="BT33" s="75"/>
      <c r="BU33" s="75" t="s">
        <v>49</v>
      </c>
      <c r="BV33" s="75" t="s">
        <v>50</v>
      </c>
      <c r="BW33" s="75" t="s">
        <v>51</v>
      </c>
      <c r="BX33" s="75"/>
      <c r="BY33" s="75" t="s">
        <v>52</v>
      </c>
      <c r="BZ33" s="75" t="s">
        <v>53</v>
      </c>
      <c r="CA33" s="75" t="s">
        <v>54</v>
      </c>
      <c r="CJ33" s="97" t="s">
        <v>62</v>
      </c>
      <c r="CK33" s="28" t="s">
        <v>46</v>
      </c>
      <c r="CL33" s="28" t="s">
        <v>47</v>
      </c>
      <c r="CM33" s="28" t="s">
        <v>48</v>
      </c>
      <c r="CN33" s="28"/>
      <c r="CO33" s="28" t="s">
        <v>49</v>
      </c>
      <c r="CP33" s="28" t="s">
        <v>50</v>
      </c>
      <c r="CQ33" s="28" t="s">
        <v>51</v>
      </c>
      <c r="CR33" s="28"/>
      <c r="CS33" s="28" t="s">
        <v>52</v>
      </c>
      <c r="CT33" s="28" t="s">
        <v>53</v>
      </c>
      <c r="CU33" s="28" t="s">
        <v>54</v>
      </c>
    </row>
    <row r="34" spans="3:99" ht="21.95" customHeight="1" thickTop="1" x14ac:dyDescent="0.15">
      <c r="C34" s="98" t="s">
        <v>6</v>
      </c>
      <c r="D34" s="98">
        <v>203</v>
      </c>
      <c r="E34" s="3" t="s">
        <v>8</v>
      </c>
      <c r="F34" s="98">
        <v>215</v>
      </c>
      <c r="G34" s="1" t="s">
        <v>10</v>
      </c>
      <c r="H34" s="8">
        <v>1458.7335</v>
      </c>
      <c r="I34" s="8">
        <f t="shared" si="2"/>
        <v>1027.7767666666666</v>
      </c>
      <c r="J34" s="8">
        <f t="shared" si="2"/>
        <v>1076.4627333333333</v>
      </c>
      <c r="K34" s="8">
        <f t="shared" si="2"/>
        <v>1149.4874666666665</v>
      </c>
      <c r="L34" s="8">
        <f t="shared" si="2"/>
        <v>1198.1734333333334</v>
      </c>
      <c r="M34" s="8">
        <f t="shared" si="2"/>
        <v>1246.8594000000001</v>
      </c>
      <c r="N34" s="8">
        <f t="shared" si="2"/>
        <v>1271.1981666666668</v>
      </c>
      <c r="O34" s="8">
        <f t="shared" si="2"/>
        <v>1319.8841333333332</v>
      </c>
      <c r="P34" s="8">
        <f t="shared" si="2"/>
        <v>1368.5701000000001</v>
      </c>
      <c r="Q34" s="8">
        <f t="shared" si="2"/>
        <v>1417.2560666666668</v>
      </c>
      <c r="S34" s="35" t="s">
        <v>33</v>
      </c>
      <c r="T34" s="40">
        <v>2.78</v>
      </c>
      <c r="U34" s="31">
        <v>857000</v>
      </c>
      <c r="V34" s="50">
        <f>(U34/U$43)*100</f>
        <v>29.713612093474794</v>
      </c>
      <c r="W34" s="27">
        <v>2.81</v>
      </c>
      <c r="X34" s="31">
        <v>1050000</v>
      </c>
      <c r="Y34" s="50">
        <f>(X34/X$43)*100</f>
        <v>29.060112919295918</v>
      </c>
      <c r="Z34" s="27">
        <v>2.8</v>
      </c>
      <c r="AA34" s="31">
        <v>965000</v>
      </c>
      <c r="AB34" s="55">
        <f>(AA34/AA$43)*100</f>
        <v>28.266791645918161</v>
      </c>
      <c r="AC34" s="40">
        <v>2.8</v>
      </c>
      <c r="AD34" s="31">
        <v>1210000</v>
      </c>
      <c r="AE34" s="50">
        <f>(AD34/AD$43)*100</f>
        <v>24.153851651035531</v>
      </c>
      <c r="AF34" s="27">
        <v>2.8</v>
      </c>
      <c r="AG34" s="31">
        <v>437000</v>
      </c>
      <c r="AH34" s="50">
        <f>(AG34/AG$43)*100</f>
        <v>16.53549265930074</v>
      </c>
      <c r="AI34" s="27">
        <v>2.82</v>
      </c>
      <c r="AJ34" s="31">
        <v>799000</v>
      </c>
      <c r="AK34" s="61">
        <f>(AJ34/AJ$43)*100</f>
        <v>26.338604350649565</v>
      </c>
      <c r="AL34" s="45">
        <v>2.77</v>
      </c>
      <c r="AM34" s="31">
        <v>774000</v>
      </c>
      <c r="AN34" s="65">
        <f>(AM34/AM$43)*100</f>
        <v>33.095733900037203</v>
      </c>
      <c r="AO34" s="27">
        <v>2.81</v>
      </c>
      <c r="AP34" s="31">
        <v>1200000</v>
      </c>
      <c r="AQ34" s="65">
        <f>(AP34/AP$43)*100</f>
        <v>33.630401883302511</v>
      </c>
      <c r="AR34" s="27">
        <v>2.86</v>
      </c>
      <c r="AS34" s="31">
        <v>536000</v>
      </c>
      <c r="AT34" s="69">
        <f>(AS34/AS$43)*100</f>
        <v>19.329246303642265</v>
      </c>
      <c r="AV34" s="35" t="s">
        <v>33</v>
      </c>
      <c r="AW34" s="79">
        <f>V34</f>
        <v>29.713612093474794</v>
      </c>
      <c r="AX34" s="79">
        <f>Y34</f>
        <v>29.060112919295918</v>
      </c>
      <c r="AY34" s="79">
        <f>AB34</f>
        <v>28.266791645918161</v>
      </c>
      <c r="AZ34" s="79"/>
      <c r="BA34" s="79">
        <f>AE34</f>
        <v>24.153851651035531</v>
      </c>
      <c r="BB34" s="79">
        <f>AH34</f>
        <v>16.53549265930074</v>
      </c>
      <c r="BC34" s="79">
        <f>AK34</f>
        <v>26.338604350649565</v>
      </c>
      <c r="BD34" s="79"/>
      <c r="BE34" s="79">
        <f>AN34</f>
        <v>33.095733900037203</v>
      </c>
      <c r="BF34" s="79">
        <f>AQ34</f>
        <v>33.630401883302511</v>
      </c>
      <c r="BG34" s="79">
        <f>AT34</f>
        <v>19.329246303642265</v>
      </c>
      <c r="BP34" s="35" t="s">
        <v>33</v>
      </c>
      <c r="BQ34" s="79">
        <f t="shared" ref="BQ34:CA34" si="3">AW34</f>
        <v>29.713612093474794</v>
      </c>
      <c r="BR34" s="79">
        <f t="shared" si="3"/>
        <v>29.060112919295918</v>
      </c>
      <c r="BS34" s="79">
        <f t="shared" si="3"/>
        <v>28.266791645918161</v>
      </c>
      <c r="BT34" s="79">
        <f t="shared" si="3"/>
        <v>0</v>
      </c>
      <c r="BU34" s="79">
        <f t="shared" si="3"/>
        <v>24.153851651035531</v>
      </c>
      <c r="BV34" s="79">
        <f t="shared" si="3"/>
        <v>16.53549265930074</v>
      </c>
      <c r="BW34" s="79">
        <f t="shared" si="3"/>
        <v>26.338604350649565</v>
      </c>
      <c r="BX34" s="79">
        <f t="shared" si="3"/>
        <v>0</v>
      </c>
      <c r="BY34" s="79">
        <f t="shared" si="3"/>
        <v>33.095733900037203</v>
      </c>
      <c r="BZ34" s="79">
        <f t="shared" si="3"/>
        <v>33.630401883302511</v>
      </c>
      <c r="CA34" s="79">
        <f t="shared" si="3"/>
        <v>19.329246303642265</v>
      </c>
      <c r="CJ34" s="35" t="s">
        <v>33</v>
      </c>
      <c r="CK34" s="91">
        <f>U34</f>
        <v>857000</v>
      </c>
      <c r="CL34" s="91">
        <f>X34</f>
        <v>1050000</v>
      </c>
      <c r="CM34" s="91">
        <f>AA34</f>
        <v>965000</v>
      </c>
      <c r="CN34" s="91"/>
      <c r="CO34" s="91">
        <f>AD34</f>
        <v>1210000</v>
      </c>
      <c r="CP34" s="91">
        <f>AG34</f>
        <v>437000</v>
      </c>
      <c r="CQ34" s="91">
        <f>AJ34</f>
        <v>799000</v>
      </c>
      <c r="CR34" s="91"/>
      <c r="CS34" s="91">
        <f>AM34</f>
        <v>774000</v>
      </c>
      <c r="CT34" s="91">
        <f>AP34</f>
        <v>1200000</v>
      </c>
      <c r="CU34" s="91">
        <f>AS34</f>
        <v>536000</v>
      </c>
    </row>
    <row r="35" spans="3:99" ht="21.95" customHeight="1" x14ac:dyDescent="0.15">
      <c r="C35" s="104" t="s">
        <v>12</v>
      </c>
      <c r="D35" s="104">
        <v>203</v>
      </c>
      <c r="E35" s="18">
        <v>207</v>
      </c>
      <c r="F35" s="104">
        <v>210</v>
      </c>
      <c r="G35" s="19" t="s">
        <v>13</v>
      </c>
      <c r="H35" s="20">
        <v>973.47370000000001</v>
      </c>
      <c r="I35" s="20">
        <f t="shared" si="2"/>
        <v>866.0234999999999</v>
      </c>
      <c r="J35" s="20">
        <f t="shared" si="2"/>
        <v>914.70946666666657</v>
      </c>
      <c r="K35" s="20">
        <f t="shared" si="2"/>
        <v>987.73419999999987</v>
      </c>
      <c r="L35" s="20">
        <f t="shared" si="2"/>
        <v>1036.4201666666665</v>
      </c>
      <c r="M35" s="20">
        <f t="shared" si="2"/>
        <v>1085.1061333333332</v>
      </c>
      <c r="N35" s="20">
        <f t="shared" si="2"/>
        <v>1109.4449</v>
      </c>
      <c r="O35" s="20">
        <f t="shared" si="2"/>
        <v>1158.1308666666666</v>
      </c>
      <c r="P35" s="20">
        <f t="shared" si="2"/>
        <v>1206.8168333333333</v>
      </c>
      <c r="Q35" s="20">
        <f t="shared" si="2"/>
        <v>1255.5028</v>
      </c>
      <c r="S35" s="36" t="s">
        <v>34</v>
      </c>
      <c r="T35" s="41">
        <v>2.81</v>
      </c>
      <c r="U35" s="32">
        <v>51100</v>
      </c>
      <c r="V35" s="51">
        <f t="shared" ref="V35:V42" si="4">(U35/U$43)*100</f>
        <v>1.7717217946050898</v>
      </c>
      <c r="W35" s="6">
        <v>2.84</v>
      </c>
      <c r="X35" s="32">
        <v>118000</v>
      </c>
      <c r="Y35" s="51">
        <f>(X35/X$43)*100</f>
        <v>3.2658031661684932</v>
      </c>
      <c r="Z35" s="6">
        <v>2.8</v>
      </c>
      <c r="AA35" s="32">
        <v>91800</v>
      </c>
      <c r="AB35" s="56">
        <f>(AA35/AA$43)*100</f>
        <v>2.6890067078707638</v>
      </c>
      <c r="AC35" s="41">
        <v>2.8</v>
      </c>
      <c r="AD35" s="32">
        <v>153000</v>
      </c>
      <c r="AE35" s="51">
        <f>(AD35/AD$43)*100</f>
        <v>3.0541647128995342</v>
      </c>
      <c r="AF35" s="6">
        <v>2.8</v>
      </c>
      <c r="AG35" s="32">
        <v>110000</v>
      </c>
      <c r="AH35" s="51">
        <f>(AG35/AG$43)*100</f>
        <v>4.1622521568033903</v>
      </c>
      <c r="AI35" s="6">
        <v>2.82</v>
      </c>
      <c r="AJ35" s="32">
        <v>73400</v>
      </c>
      <c r="AK35" s="62">
        <f>(AJ35/AJ$43)*100</f>
        <v>2.4195914384701851</v>
      </c>
      <c r="AL35" s="46">
        <v>2.77</v>
      </c>
      <c r="AM35" s="32">
        <v>120000</v>
      </c>
      <c r="AN35" s="66">
        <f>(AM35/AM$43)*100</f>
        <v>5.1311215348894885</v>
      </c>
      <c r="AO35" s="6">
        <v>2.84</v>
      </c>
      <c r="AP35" s="32">
        <v>106000</v>
      </c>
      <c r="AQ35" s="66">
        <f>(AP35/AP$43)*100</f>
        <v>2.9706854996917214</v>
      </c>
      <c r="AR35" s="6">
        <v>2.86</v>
      </c>
      <c r="AS35" s="32">
        <v>92600</v>
      </c>
      <c r="AT35" s="70">
        <f>(AS35/AS$43)*100</f>
        <v>3.3393436711143165</v>
      </c>
      <c r="AV35" s="36" t="s">
        <v>34</v>
      </c>
      <c r="AW35" s="80">
        <f t="shared" ref="AW35:AW42" si="5">V35</f>
        <v>1.7717217946050898</v>
      </c>
      <c r="AX35" s="80">
        <f t="shared" ref="AX35:AX42" si="6">Y35</f>
        <v>3.2658031661684932</v>
      </c>
      <c r="AY35" s="80">
        <f t="shared" ref="AY35:AY42" si="7">AB35</f>
        <v>2.6890067078707638</v>
      </c>
      <c r="AZ35" s="80"/>
      <c r="BA35" s="80">
        <f t="shared" ref="BA35:BA42" si="8">AE35</f>
        <v>3.0541647128995342</v>
      </c>
      <c r="BB35" s="80">
        <f t="shared" ref="BB35:BB42" si="9">AH35</f>
        <v>4.1622521568033903</v>
      </c>
      <c r="BC35" s="80">
        <f t="shared" ref="BC35:BC42" si="10">AK35</f>
        <v>2.4195914384701851</v>
      </c>
      <c r="BD35" s="80"/>
      <c r="BE35" s="80">
        <f t="shared" ref="BE35:BE42" si="11">AN35</f>
        <v>5.1311215348894885</v>
      </c>
      <c r="BF35" s="80">
        <f t="shared" ref="BF35:BF42" si="12">AQ35</f>
        <v>2.9706854996917214</v>
      </c>
      <c r="BG35" s="80">
        <f t="shared" ref="BG35:BG42" si="13">AT35</f>
        <v>3.3393436711143165</v>
      </c>
      <c r="BP35" s="36" t="s">
        <v>35</v>
      </c>
      <c r="BQ35" s="80">
        <f t="shared" ref="BQ35:CA35" si="14">AW36</f>
        <v>44.726440607447472</v>
      </c>
      <c r="BR35" s="80">
        <f t="shared" si="14"/>
        <v>42.898261928484445</v>
      </c>
      <c r="BS35" s="80">
        <f t="shared" si="14"/>
        <v>48.917660154075982</v>
      </c>
      <c r="BT35" s="80">
        <f t="shared" si="14"/>
        <v>0</v>
      </c>
      <c r="BU35" s="80">
        <f t="shared" si="14"/>
        <v>37.528298433013887</v>
      </c>
      <c r="BV35" s="80">
        <f t="shared" si="14"/>
        <v>25.08702890873316</v>
      </c>
      <c r="BW35" s="80">
        <f t="shared" si="14"/>
        <v>31.448095807909493</v>
      </c>
      <c r="BX35" s="80">
        <f t="shared" si="14"/>
        <v>0</v>
      </c>
      <c r="BY35" s="80">
        <f t="shared" si="14"/>
        <v>25.228014213206652</v>
      </c>
      <c r="BZ35" s="80">
        <f t="shared" si="14"/>
        <v>26.259738803878708</v>
      </c>
      <c r="CA35" s="80">
        <f t="shared" si="14"/>
        <v>24.630364226469528</v>
      </c>
      <c r="CJ35" s="36" t="s">
        <v>34</v>
      </c>
      <c r="CK35" s="91">
        <f t="shared" ref="CK35:CK42" si="15">U35</f>
        <v>51100</v>
      </c>
      <c r="CL35" s="91">
        <f t="shared" ref="CL35:CL42" si="16">X35</f>
        <v>118000</v>
      </c>
      <c r="CM35" s="91">
        <f t="shared" ref="CM35:CM42" si="17">AA35</f>
        <v>91800</v>
      </c>
      <c r="CN35" s="92"/>
      <c r="CO35" s="91">
        <f t="shared" ref="CO35:CO42" si="18">AD35</f>
        <v>153000</v>
      </c>
      <c r="CP35" s="91">
        <f t="shared" ref="CP35:CP42" si="19">AG35</f>
        <v>110000</v>
      </c>
      <c r="CQ35" s="91">
        <f t="shared" ref="CQ35:CQ42" si="20">AJ35</f>
        <v>73400</v>
      </c>
      <c r="CR35" s="92"/>
      <c r="CS35" s="91">
        <f t="shared" ref="CS35:CS42" si="21">AM35</f>
        <v>120000</v>
      </c>
      <c r="CT35" s="91">
        <f t="shared" ref="CT35:CT42" si="22">AP35</f>
        <v>106000</v>
      </c>
      <c r="CU35" s="91">
        <f t="shared" ref="CU35:CU42" si="23">AS35</f>
        <v>92600</v>
      </c>
    </row>
    <row r="36" spans="3:99" ht="21.95" customHeight="1" x14ac:dyDescent="0.15">
      <c r="C36" s="103" t="s">
        <v>14</v>
      </c>
      <c r="D36" s="103">
        <v>211</v>
      </c>
      <c r="E36" s="13">
        <v>211</v>
      </c>
      <c r="F36" s="103">
        <v>205</v>
      </c>
      <c r="G36" s="14" t="s">
        <v>15</v>
      </c>
      <c r="H36" s="15">
        <v>504.27760000000001</v>
      </c>
      <c r="I36" s="15">
        <f t="shared" si="2"/>
        <v>709.62479999999994</v>
      </c>
      <c r="J36" s="15">
        <f t="shared" si="2"/>
        <v>758.31076666666661</v>
      </c>
      <c r="K36" s="15">
        <f t="shared" si="2"/>
        <v>831.3354999999998</v>
      </c>
      <c r="L36" s="15">
        <f t="shared" si="2"/>
        <v>880.02146666666658</v>
      </c>
      <c r="M36" s="15">
        <f t="shared" si="2"/>
        <v>928.70743333333314</v>
      </c>
      <c r="N36" s="15">
        <f t="shared" si="2"/>
        <v>953.04619999999989</v>
      </c>
      <c r="O36" s="15">
        <f t="shared" si="2"/>
        <v>1001.7321666666666</v>
      </c>
      <c r="P36" s="15">
        <f t="shared" si="2"/>
        <v>1050.4181333333333</v>
      </c>
      <c r="Q36" s="15">
        <f t="shared" si="2"/>
        <v>1099.1040999999998</v>
      </c>
      <c r="S36" s="36" t="s">
        <v>35</v>
      </c>
      <c r="T36" s="41">
        <v>2.84</v>
      </c>
      <c r="U36" s="32">
        <v>1290000</v>
      </c>
      <c r="V36" s="51">
        <f>(U36/U$43)*100</f>
        <v>44.726440607447472</v>
      </c>
      <c r="W36" s="6">
        <v>2.84</v>
      </c>
      <c r="X36" s="32">
        <v>1550000</v>
      </c>
      <c r="Y36" s="51">
        <f>(X36/X$43)*100</f>
        <v>42.898261928484445</v>
      </c>
      <c r="Z36" s="6">
        <v>2.83</v>
      </c>
      <c r="AA36" s="32">
        <v>1670000</v>
      </c>
      <c r="AB36" s="56">
        <f>(AA36/AA$43)*100</f>
        <v>48.917660154075982</v>
      </c>
      <c r="AC36" s="41">
        <v>2.83</v>
      </c>
      <c r="AD36" s="32">
        <v>1880000</v>
      </c>
      <c r="AE36" s="51">
        <f>(AD36/AD$43)*100</f>
        <v>37.528298433013887</v>
      </c>
      <c r="AF36" s="6">
        <v>2.83</v>
      </c>
      <c r="AG36" s="32">
        <v>663000</v>
      </c>
      <c r="AH36" s="51">
        <f>(AG36/AG$43)*100</f>
        <v>25.08702890873316</v>
      </c>
      <c r="AI36" s="6">
        <v>2.85</v>
      </c>
      <c r="AJ36" s="32">
        <v>954000</v>
      </c>
      <c r="AK36" s="62">
        <f>(AJ36/AJ$43)*100</f>
        <v>31.448095807909493</v>
      </c>
      <c r="AL36" s="46">
        <v>2.83</v>
      </c>
      <c r="AM36" s="32">
        <v>590000</v>
      </c>
      <c r="AN36" s="66">
        <f>(AM36/AM$43)*100</f>
        <v>25.228014213206652</v>
      </c>
      <c r="AO36" s="6">
        <v>2.84</v>
      </c>
      <c r="AP36" s="32">
        <v>937000</v>
      </c>
      <c r="AQ36" s="66">
        <f>(AP36/AP$43)*100</f>
        <v>26.259738803878708</v>
      </c>
      <c r="AR36" s="6">
        <v>2.86</v>
      </c>
      <c r="AS36" s="32">
        <v>683000</v>
      </c>
      <c r="AT36" s="70">
        <f>(AS36/AS$43)*100</f>
        <v>24.630364226469528</v>
      </c>
      <c r="AV36" s="36" t="s">
        <v>35</v>
      </c>
      <c r="AW36" s="80">
        <f t="shared" si="5"/>
        <v>44.726440607447472</v>
      </c>
      <c r="AX36" s="80">
        <f t="shared" si="6"/>
        <v>42.898261928484445</v>
      </c>
      <c r="AY36" s="80">
        <f t="shared" si="7"/>
        <v>48.917660154075982</v>
      </c>
      <c r="AZ36" s="80"/>
      <c r="BA36" s="80">
        <f t="shared" si="8"/>
        <v>37.528298433013887</v>
      </c>
      <c r="BB36" s="80">
        <f t="shared" si="9"/>
        <v>25.08702890873316</v>
      </c>
      <c r="BC36" s="80">
        <f t="shared" si="10"/>
        <v>31.448095807909493</v>
      </c>
      <c r="BD36" s="80"/>
      <c r="BE36" s="80">
        <f t="shared" si="11"/>
        <v>25.228014213206652</v>
      </c>
      <c r="BF36" s="80">
        <f t="shared" si="12"/>
        <v>26.259738803878708</v>
      </c>
      <c r="BG36" s="80">
        <f t="shared" si="13"/>
        <v>24.630364226469528</v>
      </c>
      <c r="BP36" s="36" t="s">
        <v>38</v>
      </c>
      <c r="BQ36" s="80">
        <f t="shared" ref="BQ36:CA36" si="24">AW39</f>
        <v>13.001872269606823</v>
      </c>
      <c r="BR36" s="80">
        <f t="shared" si="24"/>
        <v>10.793756227167055</v>
      </c>
      <c r="BS36" s="80">
        <f t="shared" si="24"/>
        <v>10.515832332522921</v>
      </c>
      <c r="BT36" s="80">
        <f t="shared" si="24"/>
        <v>0</v>
      </c>
      <c r="BU36" s="80">
        <f t="shared" si="24"/>
        <v>9.6216169386769632</v>
      </c>
      <c r="BV36" s="80">
        <f t="shared" si="24"/>
        <v>14.151657333131526</v>
      </c>
      <c r="BW36" s="80">
        <f t="shared" si="24"/>
        <v>10.251947375534435</v>
      </c>
      <c r="BX36" s="80">
        <f t="shared" si="24"/>
        <v>0</v>
      </c>
      <c r="BY36" s="80">
        <f t="shared" si="24"/>
        <v>7.2263294949693631</v>
      </c>
      <c r="BZ36" s="80">
        <f t="shared" si="24"/>
        <v>9.9489938904769915</v>
      </c>
      <c r="CA36" s="80">
        <f t="shared" si="24"/>
        <v>9.9170573386224294</v>
      </c>
      <c r="CJ36" s="36" t="s">
        <v>35</v>
      </c>
      <c r="CK36" s="91">
        <f t="shared" si="15"/>
        <v>1290000</v>
      </c>
      <c r="CL36" s="91">
        <f t="shared" si="16"/>
        <v>1550000</v>
      </c>
      <c r="CM36" s="91">
        <f t="shared" si="17"/>
        <v>1670000</v>
      </c>
      <c r="CN36" s="92"/>
      <c r="CO36" s="91">
        <f t="shared" si="18"/>
        <v>1880000</v>
      </c>
      <c r="CP36" s="91">
        <f t="shared" si="19"/>
        <v>663000</v>
      </c>
      <c r="CQ36" s="91">
        <f t="shared" si="20"/>
        <v>954000</v>
      </c>
      <c r="CR36" s="92"/>
      <c r="CS36" s="91">
        <f t="shared" si="21"/>
        <v>590000</v>
      </c>
      <c r="CT36" s="91">
        <f t="shared" si="22"/>
        <v>937000</v>
      </c>
      <c r="CU36" s="91">
        <f t="shared" si="23"/>
        <v>683000</v>
      </c>
    </row>
    <row r="37" spans="3:99" ht="21.95" customHeight="1" x14ac:dyDescent="0.15">
      <c r="C37" s="189" t="s">
        <v>7</v>
      </c>
      <c r="D37" s="98">
        <v>236</v>
      </c>
      <c r="E37" s="3">
        <v>241</v>
      </c>
      <c r="F37" s="98">
        <v>251</v>
      </c>
      <c r="G37" s="1" t="s">
        <v>11</v>
      </c>
      <c r="H37" s="8">
        <v>1795.0111999999999</v>
      </c>
      <c r="I37" s="8">
        <f t="shared" si="2"/>
        <v>1139.8693333333333</v>
      </c>
      <c r="J37" s="8">
        <f t="shared" si="2"/>
        <v>1188.5553</v>
      </c>
      <c r="K37" s="8">
        <f t="shared" si="2"/>
        <v>1261.5800333333332</v>
      </c>
      <c r="L37" s="8">
        <f t="shared" si="2"/>
        <v>1310.2659999999998</v>
      </c>
      <c r="M37" s="8">
        <f t="shared" si="2"/>
        <v>1358.9519666666665</v>
      </c>
      <c r="N37" s="8">
        <f t="shared" si="2"/>
        <v>1383.2907333333335</v>
      </c>
      <c r="O37" s="8">
        <f t="shared" si="2"/>
        <v>1431.9767000000002</v>
      </c>
      <c r="P37" s="8">
        <f t="shared" si="2"/>
        <v>1480.6626666666671</v>
      </c>
      <c r="Q37" s="8">
        <f t="shared" si="2"/>
        <v>1529.3486333333337</v>
      </c>
      <c r="S37" s="36" t="s">
        <v>36</v>
      </c>
      <c r="T37" s="41">
        <v>2.84</v>
      </c>
      <c r="U37" s="32">
        <v>260000</v>
      </c>
      <c r="V37" s="51">
        <f t="shared" si="4"/>
        <v>9.0146314402607306</v>
      </c>
      <c r="W37" s="6">
        <v>2.87</v>
      </c>
      <c r="X37" s="32">
        <v>412000</v>
      </c>
      <c r="Y37" s="51">
        <f t="shared" ref="Y37:Y42" si="25">(X37/X$43)*100</f>
        <v>11.402634783571349</v>
      </c>
      <c r="Z37" s="6">
        <v>2.89</v>
      </c>
      <c r="AA37" s="32">
        <v>271000</v>
      </c>
      <c r="AB37" s="56">
        <f t="shared" ref="AB37:AB42" si="26">(AA37/AA$43)*100</f>
        <v>7.9381352705117312</v>
      </c>
      <c r="AC37" s="41">
        <v>2.83</v>
      </c>
      <c r="AD37" s="32">
        <v>1010000</v>
      </c>
      <c r="AE37" s="51">
        <f t="shared" ref="AE37:AE42" si="27">(AD37/AD$43)*100</f>
        <v>20.16147947731065</v>
      </c>
      <c r="AF37" s="6">
        <v>2.83</v>
      </c>
      <c r="AG37" s="32">
        <v>633000</v>
      </c>
      <c r="AH37" s="51">
        <f t="shared" ref="AH37:AH42" si="28">(AG37/AG$43)*100</f>
        <v>23.951869229604963</v>
      </c>
      <c r="AI37" s="6">
        <v>2.85</v>
      </c>
      <c r="AJ37" s="32">
        <v>654000</v>
      </c>
      <c r="AK37" s="62">
        <f t="shared" ref="AK37:AK42" si="29">(AJ37/AJ$43)*100</f>
        <v>21.558757503535439</v>
      </c>
      <c r="AL37" s="46">
        <v>2.83</v>
      </c>
      <c r="AM37" s="32">
        <v>487000</v>
      </c>
      <c r="AN37" s="66">
        <f t="shared" ref="AN37:AN42" si="30">(AM37/AM$43)*100</f>
        <v>20.823801562426507</v>
      </c>
      <c r="AO37" s="6">
        <v>2.81</v>
      </c>
      <c r="AP37" s="32">
        <v>631000</v>
      </c>
      <c r="AQ37" s="66">
        <f t="shared" ref="AQ37:AQ42" si="31">(AP37/AP$43)*100</f>
        <v>17.683986323636567</v>
      </c>
      <c r="AR37" s="6">
        <v>2.86</v>
      </c>
      <c r="AS37" s="32">
        <v>807000</v>
      </c>
      <c r="AT37" s="70">
        <f t="shared" ref="AT37:AT42" si="32">(AS37/AS$43)*100</f>
        <v>29.102055535521099</v>
      </c>
      <c r="AV37" s="36" t="s">
        <v>36</v>
      </c>
      <c r="AW37" s="80">
        <f t="shared" si="5"/>
        <v>9.0146314402607306</v>
      </c>
      <c r="AX37" s="80">
        <f t="shared" si="6"/>
        <v>11.402634783571349</v>
      </c>
      <c r="AY37" s="80">
        <f t="shared" si="7"/>
        <v>7.9381352705117312</v>
      </c>
      <c r="AZ37" s="80"/>
      <c r="BA37" s="80">
        <f t="shared" si="8"/>
        <v>20.16147947731065</v>
      </c>
      <c r="BB37" s="80">
        <f t="shared" si="9"/>
        <v>23.951869229604963</v>
      </c>
      <c r="BC37" s="80">
        <f t="shared" si="10"/>
        <v>21.558757503535439</v>
      </c>
      <c r="BD37" s="80"/>
      <c r="BE37" s="80">
        <f t="shared" si="11"/>
        <v>20.823801562426507</v>
      </c>
      <c r="BF37" s="80">
        <f t="shared" si="12"/>
        <v>17.683986323636567</v>
      </c>
      <c r="BG37" s="80">
        <f t="shared" si="13"/>
        <v>29.102055535521099</v>
      </c>
      <c r="BP37" s="36" t="s">
        <v>34</v>
      </c>
      <c r="BQ37" s="80">
        <f t="shared" ref="BQ37:CA37" si="33">AW35</f>
        <v>1.7717217946050898</v>
      </c>
      <c r="BR37" s="80">
        <f t="shared" si="33"/>
        <v>3.2658031661684932</v>
      </c>
      <c r="BS37" s="80">
        <f t="shared" si="33"/>
        <v>2.6890067078707638</v>
      </c>
      <c r="BT37" s="80">
        <f t="shared" si="33"/>
        <v>0</v>
      </c>
      <c r="BU37" s="80">
        <f t="shared" si="33"/>
        <v>3.0541647128995342</v>
      </c>
      <c r="BV37" s="80">
        <f t="shared" si="33"/>
        <v>4.1622521568033903</v>
      </c>
      <c r="BW37" s="80">
        <f t="shared" si="33"/>
        <v>2.4195914384701851</v>
      </c>
      <c r="BX37" s="80">
        <f t="shared" si="33"/>
        <v>0</v>
      </c>
      <c r="BY37" s="80">
        <f t="shared" si="33"/>
        <v>5.1311215348894885</v>
      </c>
      <c r="BZ37" s="80">
        <f t="shared" si="33"/>
        <v>2.9706854996917214</v>
      </c>
      <c r="CA37" s="80">
        <f t="shared" si="33"/>
        <v>3.3393436711143165</v>
      </c>
      <c r="CJ37" s="36" t="s">
        <v>36</v>
      </c>
      <c r="CK37" s="91">
        <f t="shared" si="15"/>
        <v>260000</v>
      </c>
      <c r="CL37" s="91">
        <f t="shared" si="16"/>
        <v>412000</v>
      </c>
      <c r="CM37" s="91">
        <f t="shared" si="17"/>
        <v>271000</v>
      </c>
      <c r="CN37" s="92"/>
      <c r="CO37" s="91">
        <f t="shared" si="18"/>
        <v>1010000</v>
      </c>
      <c r="CP37" s="91">
        <f t="shared" si="19"/>
        <v>633000</v>
      </c>
      <c r="CQ37" s="91">
        <f t="shared" si="20"/>
        <v>654000</v>
      </c>
      <c r="CR37" s="92"/>
      <c r="CS37" s="91">
        <f t="shared" si="21"/>
        <v>487000</v>
      </c>
      <c r="CT37" s="91">
        <f t="shared" si="22"/>
        <v>631000</v>
      </c>
      <c r="CU37" s="91">
        <f t="shared" si="23"/>
        <v>807000</v>
      </c>
    </row>
    <row r="38" spans="3:99" ht="21.95" customHeight="1" x14ac:dyDescent="0.15">
      <c r="C38" s="189"/>
      <c r="D38" s="100">
        <v>236</v>
      </c>
      <c r="E38" s="22">
        <v>241</v>
      </c>
      <c r="F38" s="100">
        <v>246</v>
      </c>
      <c r="G38" s="23" t="s">
        <v>16</v>
      </c>
      <c r="H38" s="24">
        <v>1270.6425999999999</v>
      </c>
      <c r="I38" s="24">
        <f t="shared" si="2"/>
        <v>965.07979999999986</v>
      </c>
      <c r="J38" s="24">
        <f t="shared" si="2"/>
        <v>1013.7657666666665</v>
      </c>
      <c r="K38" s="24">
        <f t="shared" si="2"/>
        <v>1086.7904999999998</v>
      </c>
      <c r="L38" s="24">
        <f t="shared" si="2"/>
        <v>1135.4764666666667</v>
      </c>
      <c r="M38" s="24">
        <f t="shared" si="2"/>
        <v>1184.1624333333332</v>
      </c>
      <c r="N38" s="24">
        <f t="shared" si="2"/>
        <v>1208.5011999999999</v>
      </c>
      <c r="O38" s="24">
        <f t="shared" si="2"/>
        <v>1257.1871666666666</v>
      </c>
      <c r="P38" s="24">
        <f t="shared" si="2"/>
        <v>1305.8731333333333</v>
      </c>
      <c r="Q38" s="24">
        <f t="shared" si="2"/>
        <v>1354.5590999999997</v>
      </c>
      <c r="S38" s="36" t="s">
        <v>37</v>
      </c>
      <c r="T38" s="41">
        <v>2.84</v>
      </c>
      <c r="U38" s="32">
        <v>10500</v>
      </c>
      <c r="V38" s="51">
        <f t="shared" si="4"/>
        <v>0.36405242354899103</v>
      </c>
      <c r="W38" s="6">
        <v>2.87</v>
      </c>
      <c r="X38" s="32">
        <v>39500</v>
      </c>
      <c r="Y38" s="51">
        <f t="shared" si="25"/>
        <v>1.0932137717258938</v>
      </c>
      <c r="Z38" s="6">
        <v>2.92</v>
      </c>
      <c r="AA38" s="32">
        <v>22800</v>
      </c>
      <c r="AB38" s="56">
        <f t="shared" si="26"/>
        <v>0.66785787515744466</v>
      </c>
      <c r="AC38" s="41">
        <v>2.89</v>
      </c>
      <c r="AD38" s="32">
        <v>95800</v>
      </c>
      <c r="AE38" s="51">
        <f t="shared" si="27"/>
        <v>1.9123462712142183</v>
      </c>
      <c r="AF38" s="6">
        <v>2.86</v>
      </c>
      <c r="AG38" s="32">
        <v>122000</v>
      </c>
      <c r="AH38" s="51">
        <f t="shared" si="28"/>
        <v>4.6163160284546692</v>
      </c>
      <c r="AI38" s="6">
        <v>2.85</v>
      </c>
      <c r="AJ38" s="32">
        <v>70900</v>
      </c>
      <c r="AK38" s="62">
        <f t="shared" si="29"/>
        <v>2.3371802859337349</v>
      </c>
      <c r="AL38" s="46">
        <v>2.86</v>
      </c>
      <c r="AM38" s="32">
        <v>54300</v>
      </c>
      <c r="AN38" s="66">
        <f t="shared" si="30"/>
        <v>2.3218324945374937</v>
      </c>
      <c r="AO38" s="6">
        <v>2.84</v>
      </c>
      <c r="AP38" s="32">
        <v>56500</v>
      </c>
      <c r="AQ38" s="66">
        <f t="shared" si="31"/>
        <v>1.583431422005493</v>
      </c>
      <c r="AR38" s="6">
        <v>2.86</v>
      </c>
      <c r="AS38" s="32">
        <v>96900</v>
      </c>
      <c r="AT38" s="70">
        <f t="shared" si="32"/>
        <v>3.4944103858636852</v>
      </c>
      <c r="AV38" s="36" t="s">
        <v>37</v>
      </c>
      <c r="AW38" s="80">
        <f t="shared" si="5"/>
        <v>0.36405242354899103</v>
      </c>
      <c r="AX38" s="80">
        <f t="shared" si="6"/>
        <v>1.0932137717258938</v>
      </c>
      <c r="AY38" s="80">
        <f t="shared" si="7"/>
        <v>0.66785787515744466</v>
      </c>
      <c r="AZ38" s="80"/>
      <c r="BA38" s="80">
        <f t="shared" si="8"/>
        <v>1.9123462712142183</v>
      </c>
      <c r="BB38" s="80">
        <f t="shared" si="9"/>
        <v>4.6163160284546692</v>
      </c>
      <c r="BC38" s="80">
        <f t="shared" si="10"/>
        <v>2.3371802859337349</v>
      </c>
      <c r="BD38" s="80"/>
      <c r="BE38" s="80">
        <f t="shared" si="11"/>
        <v>2.3218324945374937</v>
      </c>
      <c r="BF38" s="80">
        <f t="shared" si="12"/>
        <v>1.583431422005493</v>
      </c>
      <c r="BG38" s="80">
        <f t="shared" si="13"/>
        <v>3.4944103858636852</v>
      </c>
      <c r="BP38" s="36" t="s">
        <v>36</v>
      </c>
      <c r="BQ38" s="80">
        <f t="shared" ref="BQ38:CA39" si="34">AW37</f>
        <v>9.0146314402607306</v>
      </c>
      <c r="BR38" s="80">
        <f t="shared" si="34"/>
        <v>11.402634783571349</v>
      </c>
      <c r="BS38" s="80">
        <f t="shared" si="34"/>
        <v>7.9381352705117312</v>
      </c>
      <c r="BT38" s="80">
        <f t="shared" si="34"/>
        <v>0</v>
      </c>
      <c r="BU38" s="80">
        <f t="shared" si="34"/>
        <v>20.16147947731065</v>
      </c>
      <c r="BV38" s="80">
        <f t="shared" si="34"/>
        <v>23.951869229604963</v>
      </c>
      <c r="BW38" s="80">
        <f t="shared" si="34"/>
        <v>21.558757503535439</v>
      </c>
      <c r="BX38" s="80">
        <f t="shared" si="34"/>
        <v>0</v>
      </c>
      <c r="BY38" s="80">
        <f t="shared" si="34"/>
        <v>20.823801562426507</v>
      </c>
      <c r="BZ38" s="80">
        <f t="shared" si="34"/>
        <v>17.683986323636567</v>
      </c>
      <c r="CA38" s="80">
        <f t="shared" si="34"/>
        <v>29.102055535521099</v>
      </c>
      <c r="CJ38" s="36" t="s">
        <v>37</v>
      </c>
      <c r="CK38" s="91">
        <f t="shared" si="15"/>
        <v>10500</v>
      </c>
      <c r="CL38" s="91">
        <f t="shared" si="16"/>
        <v>39500</v>
      </c>
      <c r="CM38" s="91">
        <f t="shared" si="17"/>
        <v>22800</v>
      </c>
      <c r="CN38" s="92"/>
      <c r="CO38" s="91">
        <f t="shared" si="18"/>
        <v>95800</v>
      </c>
      <c r="CP38" s="91">
        <f t="shared" si="19"/>
        <v>122000</v>
      </c>
      <c r="CQ38" s="91">
        <f t="shared" si="20"/>
        <v>70900</v>
      </c>
      <c r="CR38" s="92"/>
      <c r="CS38" s="91">
        <f t="shared" si="21"/>
        <v>54300</v>
      </c>
      <c r="CT38" s="91">
        <f t="shared" si="22"/>
        <v>56500</v>
      </c>
      <c r="CU38" s="91">
        <f t="shared" si="23"/>
        <v>96900</v>
      </c>
    </row>
    <row r="39" spans="3:99" ht="21.95" customHeight="1" x14ac:dyDescent="0.15"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S39" s="36" t="s">
        <v>38</v>
      </c>
      <c r="T39" s="41">
        <v>2.78</v>
      </c>
      <c r="U39" s="32">
        <v>375000</v>
      </c>
      <c r="V39" s="51">
        <f t="shared" si="4"/>
        <v>13.001872269606823</v>
      </c>
      <c r="W39" s="6">
        <v>2.78</v>
      </c>
      <c r="X39" s="32">
        <v>390000</v>
      </c>
      <c r="Y39" s="51">
        <f t="shared" si="25"/>
        <v>10.793756227167055</v>
      </c>
      <c r="Z39" s="6">
        <v>2.78</v>
      </c>
      <c r="AA39" s="32">
        <v>359000</v>
      </c>
      <c r="AB39" s="56">
        <f t="shared" si="26"/>
        <v>10.515832332522921</v>
      </c>
      <c r="AC39" s="41">
        <v>2.8</v>
      </c>
      <c r="AD39" s="32">
        <v>482000</v>
      </c>
      <c r="AE39" s="51">
        <f t="shared" si="27"/>
        <v>9.6216169386769632</v>
      </c>
      <c r="AF39" s="6">
        <v>2.8</v>
      </c>
      <c r="AG39" s="32">
        <v>374000</v>
      </c>
      <c r="AH39" s="51">
        <f t="shared" si="28"/>
        <v>14.151657333131526</v>
      </c>
      <c r="AI39" s="6">
        <v>2.79</v>
      </c>
      <c r="AJ39" s="32">
        <v>311000</v>
      </c>
      <c r="AK39" s="62">
        <f t="shared" si="29"/>
        <v>10.251947375534435</v>
      </c>
      <c r="AL39" s="46">
        <v>2.8</v>
      </c>
      <c r="AM39" s="32">
        <v>169000</v>
      </c>
      <c r="AN39" s="66">
        <f t="shared" si="30"/>
        <v>7.2263294949693631</v>
      </c>
      <c r="AO39" s="6">
        <v>2.75</v>
      </c>
      <c r="AP39" s="32">
        <v>355000</v>
      </c>
      <c r="AQ39" s="66">
        <f t="shared" si="31"/>
        <v>9.9489938904769915</v>
      </c>
      <c r="AR39" s="6">
        <v>2.86</v>
      </c>
      <c r="AS39" s="32">
        <v>275000</v>
      </c>
      <c r="AT39" s="70">
        <f t="shared" si="32"/>
        <v>9.9170573386224294</v>
      </c>
      <c r="AV39" s="36" t="s">
        <v>38</v>
      </c>
      <c r="AW39" s="80">
        <f t="shared" si="5"/>
        <v>13.001872269606823</v>
      </c>
      <c r="AX39" s="80">
        <f t="shared" si="6"/>
        <v>10.793756227167055</v>
      </c>
      <c r="AY39" s="80">
        <f t="shared" si="7"/>
        <v>10.515832332522921</v>
      </c>
      <c r="AZ39" s="80"/>
      <c r="BA39" s="80">
        <f t="shared" si="8"/>
        <v>9.6216169386769632</v>
      </c>
      <c r="BB39" s="80">
        <f t="shared" si="9"/>
        <v>14.151657333131526</v>
      </c>
      <c r="BC39" s="80">
        <f t="shared" si="10"/>
        <v>10.251947375534435</v>
      </c>
      <c r="BD39" s="80"/>
      <c r="BE39" s="80">
        <f t="shared" si="11"/>
        <v>7.2263294949693631</v>
      </c>
      <c r="BF39" s="80">
        <f t="shared" si="12"/>
        <v>9.9489938904769915</v>
      </c>
      <c r="BG39" s="80">
        <f t="shared" si="13"/>
        <v>9.9170573386224294</v>
      </c>
      <c r="BP39" s="36" t="s">
        <v>37</v>
      </c>
      <c r="BQ39" s="80">
        <f t="shared" si="34"/>
        <v>0.36405242354899103</v>
      </c>
      <c r="BR39" s="80">
        <f t="shared" si="34"/>
        <v>1.0932137717258938</v>
      </c>
      <c r="BS39" s="80">
        <f t="shared" si="34"/>
        <v>0.66785787515744466</v>
      </c>
      <c r="BT39" s="80">
        <f t="shared" si="34"/>
        <v>0</v>
      </c>
      <c r="BU39" s="80">
        <f t="shared" si="34"/>
        <v>1.9123462712142183</v>
      </c>
      <c r="BV39" s="80">
        <f t="shared" si="34"/>
        <v>4.6163160284546692</v>
      </c>
      <c r="BW39" s="80">
        <f t="shared" si="34"/>
        <v>2.3371802859337349</v>
      </c>
      <c r="BX39" s="80">
        <f t="shared" si="34"/>
        <v>0</v>
      </c>
      <c r="BY39" s="80">
        <f t="shared" si="34"/>
        <v>2.3218324945374937</v>
      </c>
      <c r="BZ39" s="80">
        <f t="shared" si="34"/>
        <v>1.583431422005493</v>
      </c>
      <c r="CA39" s="80">
        <f t="shared" si="34"/>
        <v>3.4944103858636852</v>
      </c>
      <c r="CJ39" s="36" t="s">
        <v>38</v>
      </c>
      <c r="CK39" s="91">
        <f t="shared" si="15"/>
        <v>375000</v>
      </c>
      <c r="CL39" s="91">
        <f t="shared" si="16"/>
        <v>390000</v>
      </c>
      <c r="CM39" s="91">
        <f t="shared" si="17"/>
        <v>359000</v>
      </c>
      <c r="CN39" s="92"/>
      <c r="CO39" s="91">
        <f t="shared" si="18"/>
        <v>482000</v>
      </c>
      <c r="CP39" s="91">
        <f t="shared" si="19"/>
        <v>374000</v>
      </c>
      <c r="CQ39" s="91">
        <f t="shared" si="20"/>
        <v>311000</v>
      </c>
      <c r="CR39" s="92"/>
      <c r="CS39" s="91">
        <f t="shared" si="21"/>
        <v>169000</v>
      </c>
      <c r="CT39" s="91">
        <f t="shared" si="22"/>
        <v>355000</v>
      </c>
      <c r="CU39" s="91">
        <f t="shared" si="23"/>
        <v>275000</v>
      </c>
    </row>
    <row r="40" spans="3:99" ht="21.95" customHeight="1" x14ac:dyDescent="0.15">
      <c r="C40" s="110"/>
      <c r="D40" s="110"/>
      <c r="E40" s="110"/>
      <c r="F40" s="110"/>
      <c r="G40" s="110"/>
      <c r="H40" s="110"/>
      <c r="I40" s="115"/>
      <c r="J40" s="115"/>
      <c r="K40" s="115"/>
      <c r="L40" s="115"/>
      <c r="M40" s="115"/>
      <c r="N40" s="115"/>
      <c r="O40" s="115"/>
      <c r="P40" s="115"/>
      <c r="Q40" s="115"/>
      <c r="S40" s="36" t="s">
        <v>39</v>
      </c>
      <c r="T40" s="41">
        <v>2.78</v>
      </c>
      <c r="U40" s="32">
        <v>40600</v>
      </c>
      <c r="V40" s="51">
        <f t="shared" si="4"/>
        <v>1.4076693710560988</v>
      </c>
      <c r="W40" s="6">
        <v>2.81</v>
      </c>
      <c r="X40" s="32">
        <v>53700</v>
      </c>
      <c r="Y40" s="51">
        <f t="shared" si="25"/>
        <v>1.4862172035868482</v>
      </c>
      <c r="Z40" s="6">
        <v>2.8</v>
      </c>
      <c r="AA40" s="32">
        <v>34300</v>
      </c>
      <c r="AB40" s="56">
        <f t="shared" si="26"/>
        <v>1.0047160139429978</v>
      </c>
      <c r="AC40" s="41">
        <v>2.8</v>
      </c>
      <c r="AD40" s="32">
        <v>161000</v>
      </c>
      <c r="AE40" s="51">
        <f t="shared" si="27"/>
        <v>3.2138595998485293</v>
      </c>
      <c r="AF40" s="6">
        <v>2.77</v>
      </c>
      <c r="AG40" s="32">
        <v>232000</v>
      </c>
      <c r="AH40" s="51">
        <f t="shared" si="28"/>
        <v>8.7785681852580595</v>
      </c>
      <c r="AI40" s="6">
        <v>2.76</v>
      </c>
      <c r="AJ40" s="32">
        <v>142000</v>
      </c>
      <c r="AK40" s="62">
        <f t="shared" si="29"/>
        <v>4.6809534640703854</v>
      </c>
      <c r="AL40" s="46">
        <v>2.83</v>
      </c>
      <c r="AM40" s="32">
        <v>102000</v>
      </c>
      <c r="AN40" s="66">
        <f t="shared" si="30"/>
        <v>4.3614533046560657</v>
      </c>
      <c r="AO40" s="6">
        <v>2.75</v>
      </c>
      <c r="AP40" s="32">
        <v>218000</v>
      </c>
      <c r="AQ40" s="66">
        <f t="shared" si="31"/>
        <v>6.1095230087999557</v>
      </c>
      <c r="AR40" s="6">
        <v>2.86</v>
      </c>
      <c r="AS40" s="32">
        <v>199000</v>
      </c>
      <c r="AT40" s="70">
        <f>(AS40/AS$43)*100</f>
        <v>7.1763433104940502</v>
      </c>
      <c r="AV40" s="36" t="s">
        <v>39</v>
      </c>
      <c r="AW40" s="80">
        <f t="shared" si="5"/>
        <v>1.4076693710560988</v>
      </c>
      <c r="AX40" s="80">
        <f t="shared" si="6"/>
        <v>1.4862172035868482</v>
      </c>
      <c r="AY40" s="80">
        <f t="shared" si="7"/>
        <v>1.0047160139429978</v>
      </c>
      <c r="AZ40" s="80"/>
      <c r="BA40" s="80">
        <f t="shared" si="8"/>
        <v>3.2138595998485293</v>
      </c>
      <c r="BB40" s="80">
        <f t="shared" si="9"/>
        <v>8.7785681852580595</v>
      </c>
      <c r="BC40" s="80">
        <f t="shared" si="10"/>
        <v>4.6809534640703854</v>
      </c>
      <c r="BD40" s="80"/>
      <c r="BE40" s="80">
        <f t="shared" si="11"/>
        <v>4.3614533046560657</v>
      </c>
      <c r="BF40" s="80">
        <f t="shared" si="12"/>
        <v>6.1095230087999557</v>
      </c>
      <c r="BG40" s="80">
        <f t="shared" si="13"/>
        <v>7.1763433104940502</v>
      </c>
      <c r="BP40" s="36" t="s">
        <v>39</v>
      </c>
      <c r="BQ40" s="80">
        <f t="shared" ref="BQ40:CA42" si="35">AW40</f>
        <v>1.4076693710560988</v>
      </c>
      <c r="BR40" s="80">
        <f t="shared" si="35"/>
        <v>1.4862172035868482</v>
      </c>
      <c r="BS40" s="80">
        <f t="shared" si="35"/>
        <v>1.0047160139429978</v>
      </c>
      <c r="BT40" s="80">
        <f t="shared" si="35"/>
        <v>0</v>
      </c>
      <c r="BU40" s="80">
        <f t="shared" si="35"/>
        <v>3.2138595998485293</v>
      </c>
      <c r="BV40" s="80">
        <f t="shared" si="35"/>
        <v>8.7785681852580595</v>
      </c>
      <c r="BW40" s="80">
        <f t="shared" si="35"/>
        <v>4.6809534640703854</v>
      </c>
      <c r="BX40" s="80">
        <f t="shared" si="35"/>
        <v>0</v>
      </c>
      <c r="BY40" s="80">
        <f t="shared" si="35"/>
        <v>4.3614533046560657</v>
      </c>
      <c r="BZ40" s="80">
        <f t="shared" si="35"/>
        <v>6.1095230087999557</v>
      </c>
      <c r="CA40" s="80">
        <f t="shared" si="35"/>
        <v>7.1763433104940502</v>
      </c>
      <c r="CJ40" s="36" t="s">
        <v>39</v>
      </c>
      <c r="CK40" s="91">
        <f t="shared" si="15"/>
        <v>40600</v>
      </c>
      <c r="CL40" s="91">
        <f t="shared" si="16"/>
        <v>53700</v>
      </c>
      <c r="CM40" s="91">
        <f t="shared" si="17"/>
        <v>34300</v>
      </c>
      <c r="CN40" s="92"/>
      <c r="CO40" s="91">
        <f t="shared" si="18"/>
        <v>161000</v>
      </c>
      <c r="CP40" s="91">
        <f t="shared" si="19"/>
        <v>232000</v>
      </c>
      <c r="CQ40" s="91">
        <f t="shared" si="20"/>
        <v>142000</v>
      </c>
      <c r="CR40" s="92"/>
      <c r="CS40" s="91">
        <f t="shared" si="21"/>
        <v>102000</v>
      </c>
      <c r="CT40" s="91">
        <f t="shared" si="22"/>
        <v>218000</v>
      </c>
      <c r="CU40" s="91">
        <f t="shared" si="23"/>
        <v>199000</v>
      </c>
    </row>
    <row r="41" spans="3:99" ht="21.95" customHeight="1" x14ac:dyDescent="0.15">
      <c r="C41" s="116"/>
      <c r="D41" s="116"/>
      <c r="E41" s="117"/>
      <c r="F41" s="116"/>
      <c r="G41" s="116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S41" s="36" t="s">
        <v>40</v>
      </c>
      <c r="T41" s="41"/>
      <c r="U41" s="32">
        <v>0</v>
      </c>
      <c r="V41" s="51">
        <f>(U41/U$43)*100</f>
        <v>0</v>
      </c>
      <c r="W41" s="6"/>
      <c r="X41" s="32">
        <v>0</v>
      </c>
      <c r="Y41" s="51">
        <f>(X41/X$43)*100</f>
        <v>0</v>
      </c>
      <c r="Z41" s="6"/>
      <c r="AA41" s="32">
        <v>0</v>
      </c>
      <c r="AB41" s="56">
        <f>(AA41/AA$43)*100</f>
        <v>0</v>
      </c>
      <c r="AC41" s="41">
        <v>2.77</v>
      </c>
      <c r="AD41" s="32">
        <v>16000</v>
      </c>
      <c r="AE41" s="51">
        <f>(AD41/AD$43)*100</f>
        <v>0.3193897738979905</v>
      </c>
      <c r="AF41" s="6">
        <v>2.83</v>
      </c>
      <c r="AG41" s="32">
        <v>53800</v>
      </c>
      <c r="AH41" s="51">
        <f>(AG41/AG$43)*100</f>
        <v>2.0357196912365674</v>
      </c>
      <c r="AI41" s="6">
        <v>2.79</v>
      </c>
      <c r="AJ41" s="32">
        <v>23200</v>
      </c>
      <c r="AK41" s="62">
        <f>(AJ41/AJ$43)*100</f>
        <v>0.76477549553826019</v>
      </c>
      <c r="AL41" s="46">
        <v>2.77</v>
      </c>
      <c r="AM41" s="32">
        <v>33000</v>
      </c>
      <c r="AN41" s="66">
        <f>(AM41/AM$43)*100</f>
        <v>1.4110584220946094</v>
      </c>
      <c r="AO41" s="6">
        <v>2.75</v>
      </c>
      <c r="AP41" s="32">
        <v>47900</v>
      </c>
      <c r="AQ41" s="66">
        <f>(AP41/AP$43)*100</f>
        <v>1.342413541841825</v>
      </c>
      <c r="AR41" s="6">
        <v>2.83</v>
      </c>
      <c r="AS41" s="32">
        <v>69000</v>
      </c>
      <c r="AT41" s="70">
        <f>(AS41/AS$43)*100</f>
        <v>2.4882798413270826</v>
      </c>
      <c r="AV41" s="36" t="s">
        <v>40</v>
      </c>
      <c r="AW41" s="73">
        <f t="shared" si="5"/>
        <v>0</v>
      </c>
      <c r="AX41" s="73">
        <f t="shared" si="6"/>
        <v>0</v>
      </c>
      <c r="AY41" s="73">
        <f t="shared" si="7"/>
        <v>0</v>
      </c>
      <c r="AZ41" s="73"/>
      <c r="BA41" s="80">
        <f t="shared" si="8"/>
        <v>0.3193897738979905</v>
      </c>
      <c r="BB41" s="80">
        <f t="shared" si="9"/>
        <v>2.0357196912365674</v>
      </c>
      <c r="BC41" s="80">
        <f t="shared" si="10"/>
        <v>0.76477549553826019</v>
      </c>
      <c r="BD41" s="80"/>
      <c r="BE41" s="80">
        <f t="shared" si="11"/>
        <v>1.4110584220946094</v>
      </c>
      <c r="BF41" s="80">
        <f t="shared" si="12"/>
        <v>1.342413541841825</v>
      </c>
      <c r="BG41" s="80">
        <f t="shared" si="13"/>
        <v>2.4882798413270826</v>
      </c>
      <c r="BP41" s="36" t="s">
        <v>40</v>
      </c>
      <c r="BQ41" s="80">
        <f t="shared" si="35"/>
        <v>0</v>
      </c>
      <c r="BR41" s="80">
        <f t="shared" si="35"/>
        <v>0</v>
      </c>
      <c r="BS41" s="80">
        <f t="shared" si="35"/>
        <v>0</v>
      </c>
      <c r="BT41" s="80">
        <f t="shared" si="35"/>
        <v>0</v>
      </c>
      <c r="BU41" s="80">
        <f t="shared" si="35"/>
        <v>0.3193897738979905</v>
      </c>
      <c r="BV41" s="80">
        <f t="shared" si="35"/>
        <v>2.0357196912365674</v>
      </c>
      <c r="BW41" s="80">
        <f t="shared" si="35"/>
        <v>0.76477549553826019</v>
      </c>
      <c r="BX41" s="80">
        <f t="shared" si="35"/>
        <v>0</v>
      </c>
      <c r="BY41" s="80">
        <f t="shared" si="35"/>
        <v>1.4110584220946094</v>
      </c>
      <c r="BZ41" s="80">
        <f t="shared" si="35"/>
        <v>1.342413541841825</v>
      </c>
      <c r="CA41" s="80">
        <f t="shared" si="35"/>
        <v>2.4882798413270826</v>
      </c>
      <c r="CJ41" s="36" t="s">
        <v>40</v>
      </c>
      <c r="CK41" s="91">
        <f t="shared" si="15"/>
        <v>0</v>
      </c>
      <c r="CL41" s="91">
        <f t="shared" si="16"/>
        <v>0</v>
      </c>
      <c r="CM41" s="91">
        <f t="shared" si="17"/>
        <v>0</v>
      </c>
      <c r="CN41" s="93"/>
      <c r="CO41" s="91">
        <f t="shared" si="18"/>
        <v>16000</v>
      </c>
      <c r="CP41" s="91">
        <f t="shared" si="19"/>
        <v>53800</v>
      </c>
      <c r="CQ41" s="91">
        <f t="shared" si="20"/>
        <v>23200</v>
      </c>
      <c r="CR41" s="92"/>
      <c r="CS41" s="91">
        <f t="shared" si="21"/>
        <v>33000</v>
      </c>
      <c r="CT41" s="91">
        <f t="shared" si="22"/>
        <v>47900</v>
      </c>
      <c r="CU41" s="91">
        <f t="shared" si="23"/>
        <v>69000</v>
      </c>
    </row>
    <row r="42" spans="3:99" ht="21.95" customHeight="1" thickBot="1" x14ac:dyDescent="0.2">
      <c r="C42" s="116"/>
      <c r="D42" s="116"/>
      <c r="E42" s="117"/>
      <c r="F42" s="116"/>
      <c r="G42" s="116"/>
      <c r="H42" s="110"/>
      <c r="I42" s="107"/>
      <c r="J42" s="107"/>
      <c r="K42" s="107"/>
      <c r="L42" s="107"/>
      <c r="M42" s="107"/>
      <c r="N42" s="107"/>
      <c r="O42" s="107"/>
      <c r="P42" s="107"/>
      <c r="Q42" s="107"/>
      <c r="S42" s="37" t="s">
        <v>41</v>
      </c>
      <c r="T42" s="42"/>
      <c r="U42" s="33">
        <v>0</v>
      </c>
      <c r="V42" s="52">
        <f t="shared" si="4"/>
        <v>0</v>
      </c>
      <c r="W42" s="29"/>
      <c r="X42" s="33">
        <v>0</v>
      </c>
      <c r="Y42" s="52">
        <f t="shared" si="25"/>
        <v>0</v>
      </c>
      <c r="Z42" s="29"/>
      <c r="AA42" s="33">
        <v>0</v>
      </c>
      <c r="AB42" s="57">
        <f t="shared" si="26"/>
        <v>0</v>
      </c>
      <c r="AC42" s="42">
        <v>2.68</v>
      </c>
      <c r="AD42" s="33">
        <v>1753</v>
      </c>
      <c r="AE42" s="59">
        <f t="shared" si="27"/>
        <v>3.4993142102698584E-2</v>
      </c>
      <c r="AF42" s="29">
        <v>2.74</v>
      </c>
      <c r="AG42" s="33">
        <v>18000</v>
      </c>
      <c r="AH42" s="52">
        <f t="shared" si="28"/>
        <v>0.68109580747691845</v>
      </c>
      <c r="AI42" s="29">
        <v>2.85</v>
      </c>
      <c r="AJ42" s="33">
        <v>6070</v>
      </c>
      <c r="AK42" s="63">
        <f t="shared" si="29"/>
        <v>0.20009427835850171</v>
      </c>
      <c r="AL42" s="47">
        <v>2.71</v>
      </c>
      <c r="AM42" s="33">
        <v>9370</v>
      </c>
      <c r="AN42" s="67">
        <f t="shared" si="30"/>
        <v>0.40065507318262095</v>
      </c>
      <c r="AO42" s="29">
        <v>2.72</v>
      </c>
      <c r="AP42" s="33">
        <v>16800</v>
      </c>
      <c r="AQ42" s="67">
        <f t="shared" si="31"/>
        <v>0.47082562636623509</v>
      </c>
      <c r="AR42" s="29">
        <v>2.77</v>
      </c>
      <c r="AS42" s="33">
        <v>14500</v>
      </c>
      <c r="AT42" s="71">
        <f t="shared" si="32"/>
        <v>0.52289938694554638</v>
      </c>
      <c r="AV42" s="77" t="s">
        <v>41</v>
      </c>
      <c r="AW42" s="78">
        <f t="shared" si="5"/>
        <v>0</v>
      </c>
      <c r="AX42" s="78">
        <f t="shared" si="6"/>
        <v>0</v>
      </c>
      <c r="AY42" s="78">
        <f t="shared" si="7"/>
        <v>0</v>
      </c>
      <c r="AZ42" s="78"/>
      <c r="BA42" s="81">
        <f t="shared" si="8"/>
        <v>3.4993142102698584E-2</v>
      </c>
      <c r="BB42" s="81">
        <f t="shared" si="9"/>
        <v>0.68109580747691845</v>
      </c>
      <c r="BC42" s="81">
        <f t="shared" si="10"/>
        <v>0.20009427835850171</v>
      </c>
      <c r="BD42" s="81"/>
      <c r="BE42" s="81">
        <f t="shared" si="11"/>
        <v>0.40065507318262095</v>
      </c>
      <c r="BF42" s="81">
        <f t="shared" si="12"/>
        <v>0.47082562636623509</v>
      </c>
      <c r="BG42" s="81">
        <f t="shared" si="13"/>
        <v>0.52289938694554638</v>
      </c>
      <c r="BP42" s="77" t="s">
        <v>41</v>
      </c>
      <c r="BQ42" s="81">
        <f t="shared" si="35"/>
        <v>0</v>
      </c>
      <c r="BR42" s="81">
        <f t="shared" si="35"/>
        <v>0</v>
      </c>
      <c r="BS42" s="81">
        <f t="shared" si="35"/>
        <v>0</v>
      </c>
      <c r="BT42" s="81">
        <f t="shared" si="35"/>
        <v>0</v>
      </c>
      <c r="BU42" s="81">
        <f t="shared" si="35"/>
        <v>3.4993142102698584E-2</v>
      </c>
      <c r="BV42" s="81">
        <f t="shared" si="35"/>
        <v>0.68109580747691845</v>
      </c>
      <c r="BW42" s="81">
        <f t="shared" si="35"/>
        <v>0.20009427835850171</v>
      </c>
      <c r="BX42" s="81">
        <f t="shared" si="35"/>
        <v>0</v>
      </c>
      <c r="BY42" s="81">
        <f t="shared" si="35"/>
        <v>0.40065507318262095</v>
      </c>
      <c r="BZ42" s="81">
        <f t="shared" si="35"/>
        <v>0.47082562636623509</v>
      </c>
      <c r="CA42" s="81">
        <f t="shared" si="35"/>
        <v>0.52289938694554638</v>
      </c>
      <c r="CJ42" s="90" t="s">
        <v>41</v>
      </c>
      <c r="CK42" s="94">
        <f t="shared" si="15"/>
        <v>0</v>
      </c>
      <c r="CL42" s="94">
        <f t="shared" si="16"/>
        <v>0</v>
      </c>
      <c r="CM42" s="94">
        <f t="shared" si="17"/>
        <v>0</v>
      </c>
      <c r="CN42" s="95"/>
      <c r="CO42" s="94">
        <f t="shared" si="18"/>
        <v>1753</v>
      </c>
      <c r="CP42" s="94">
        <f t="shared" si="19"/>
        <v>18000</v>
      </c>
      <c r="CQ42" s="94">
        <f t="shared" si="20"/>
        <v>6070</v>
      </c>
      <c r="CR42" s="94"/>
      <c r="CS42" s="94">
        <f t="shared" si="21"/>
        <v>9370</v>
      </c>
      <c r="CT42" s="94">
        <f t="shared" si="22"/>
        <v>16800</v>
      </c>
      <c r="CU42" s="94">
        <f t="shared" si="23"/>
        <v>14500</v>
      </c>
    </row>
    <row r="43" spans="3:99" ht="21.95" customHeight="1" thickTop="1" x14ac:dyDescent="0.15">
      <c r="C43" s="110"/>
      <c r="D43" s="108"/>
      <c r="E43" s="109"/>
      <c r="F43" s="108"/>
      <c r="G43" s="110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S43" s="38" t="s">
        <v>65</v>
      </c>
      <c r="T43" s="43"/>
      <c r="U43" s="31">
        <f>SUM(U34:U42)</f>
        <v>2884200</v>
      </c>
      <c r="V43" s="53">
        <f>SUM(V34:V42)</f>
        <v>100</v>
      </c>
      <c r="W43" s="30"/>
      <c r="X43" s="31">
        <f>SUM(X34:X42)</f>
        <v>3613200</v>
      </c>
      <c r="Y43" s="53">
        <f>SUM(Y34:Y42)</f>
        <v>100</v>
      </c>
      <c r="Z43" s="30"/>
      <c r="AA43" s="31">
        <f>SUM(AA34:AA42)</f>
        <v>3413900</v>
      </c>
      <c r="AB43" s="58">
        <f>SUM(AB34:AB42)</f>
        <v>100</v>
      </c>
      <c r="AC43" s="43"/>
      <c r="AD43" s="31">
        <f>SUM(AD34:AD42)</f>
        <v>5009553</v>
      </c>
      <c r="AE43" s="53">
        <f>SUM(AE34:AE42)</f>
        <v>100.00000000000001</v>
      </c>
      <c r="AF43" s="30"/>
      <c r="AG43" s="31">
        <f>SUM(AG34:AG42)</f>
        <v>2642800</v>
      </c>
      <c r="AH43" s="53">
        <f>SUM(AH34:AH42)</f>
        <v>100</v>
      </c>
      <c r="AI43" s="30"/>
      <c r="AJ43" s="31">
        <f>SUM(AJ34:AJ42)</f>
        <v>3033570</v>
      </c>
      <c r="AK43" s="64">
        <f>SUM(AK34:AK42)</f>
        <v>100.00000000000001</v>
      </c>
      <c r="AL43" s="48"/>
      <c r="AM43" s="31">
        <f>SUM(AM34:AM42)</f>
        <v>2338670</v>
      </c>
      <c r="AN43" s="68">
        <f>SUM(AN34:AN42)</f>
        <v>100</v>
      </c>
      <c r="AO43" s="30"/>
      <c r="AP43" s="31">
        <f>SUM(AP34:AP42)</f>
        <v>3568200</v>
      </c>
      <c r="AQ43" s="68">
        <f>SUM(AQ34:AQ42)</f>
        <v>99.999999999999986</v>
      </c>
      <c r="AR43" s="30"/>
      <c r="AS43" s="31">
        <f>SUM(AS34:AS42)</f>
        <v>2773000</v>
      </c>
      <c r="AT43" s="72">
        <f>SUM(AT34:AT42)</f>
        <v>100</v>
      </c>
      <c r="AV43" s="38" t="s">
        <v>65</v>
      </c>
      <c r="AW43" s="76">
        <f>SUM(AW34:AW42)</f>
        <v>100</v>
      </c>
      <c r="AX43" s="76">
        <f t="shared" ref="AX43:BG43" si="36">SUM(AX34:AX42)</f>
        <v>100</v>
      </c>
      <c r="AY43" s="76">
        <f t="shared" si="36"/>
        <v>100</v>
      </c>
      <c r="AZ43" s="76"/>
      <c r="BA43" s="76">
        <f t="shared" si="36"/>
        <v>100.00000000000001</v>
      </c>
      <c r="BB43" s="76">
        <f t="shared" si="36"/>
        <v>100</v>
      </c>
      <c r="BC43" s="76">
        <f t="shared" si="36"/>
        <v>100.00000000000001</v>
      </c>
      <c r="BD43" s="76"/>
      <c r="BE43" s="76">
        <f t="shared" si="36"/>
        <v>100</v>
      </c>
      <c r="BF43" s="76">
        <f t="shared" si="36"/>
        <v>99.999999999999986</v>
      </c>
      <c r="BG43" s="76">
        <f t="shared" si="36"/>
        <v>100</v>
      </c>
      <c r="BP43" s="38" t="s">
        <v>65</v>
      </c>
      <c r="BQ43" s="76">
        <f>SUM(BQ34:BQ42)</f>
        <v>100</v>
      </c>
      <c r="BR43" s="76">
        <f t="shared" ref="BR43:BS43" si="37">SUM(BR34:BR42)</f>
        <v>100</v>
      </c>
      <c r="BS43" s="76">
        <f t="shared" si="37"/>
        <v>100</v>
      </c>
      <c r="BT43" s="76"/>
      <c r="BU43" s="76">
        <f t="shared" ref="BU43:BW43" si="38">SUM(BU34:BU42)</f>
        <v>100</v>
      </c>
      <c r="BV43" s="76">
        <f t="shared" si="38"/>
        <v>100</v>
      </c>
      <c r="BW43" s="76">
        <f t="shared" si="38"/>
        <v>100</v>
      </c>
      <c r="BX43" s="76"/>
      <c r="BY43" s="76">
        <f t="shared" ref="BY43:CA43" si="39">SUM(BY34:BY42)</f>
        <v>100</v>
      </c>
      <c r="BZ43" s="76">
        <f t="shared" si="39"/>
        <v>100</v>
      </c>
      <c r="CA43" s="76">
        <f t="shared" si="39"/>
        <v>99.999999999999986</v>
      </c>
      <c r="CJ43" s="38" t="s">
        <v>65</v>
      </c>
      <c r="CK43" s="96">
        <f>SUM(CK34:CK42)</f>
        <v>2884200</v>
      </c>
      <c r="CL43" s="96">
        <f t="shared" ref="CL43:CM43" si="40">SUM(CL34:CL42)</f>
        <v>3613200</v>
      </c>
      <c r="CM43" s="96">
        <f t="shared" si="40"/>
        <v>3413900</v>
      </c>
      <c r="CN43" s="96"/>
      <c r="CO43" s="96">
        <f t="shared" ref="CO43:CQ43" si="41">SUM(CO34:CO42)</f>
        <v>5009553</v>
      </c>
      <c r="CP43" s="96">
        <f t="shared" si="41"/>
        <v>2642800</v>
      </c>
      <c r="CQ43" s="96">
        <f t="shared" si="41"/>
        <v>3033570</v>
      </c>
      <c r="CR43" s="96"/>
      <c r="CS43" s="96">
        <f t="shared" ref="CS43:CU43" si="42">SUM(CS34:CS42)</f>
        <v>2338670</v>
      </c>
      <c r="CT43" s="96">
        <f t="shared" si="42"/>
        <v>3568200</v>
      </c>
      <c r="CU43" s="96">
        <f t="shared" si="42"/>
        <v>2773000</v>
      </c>
    </row>
    <row r="44" spans="3:99" ht="21.95" customHeight="1" x14ac:dyDescent="0.15">
      <c r="C44" s="110"/>
      <c r="D44" s="108"/>
      <c r="E44" s="109"/>
      <c r="F44" s="108"/>
      <c r="G44" s="112"/>
      <c r="H44" s="113"/>
      <c r="I44" s="114"/>
      <c r="J44" s="114"/>
      <c r="K44" s="114"/>
      <c r="L44" s="114"/>
      <c r="M44" s="114"/>
      <c r="N44" s="114"/>
      <c r="O44" s="114"/>
      <c r="P44" s="114"/>
      <c r="Q44" s="114"/>
      <c r="R44" s="86"/>
    </row>
    <row r="45" spans="3:99" ht="21.95" customHeight="1" x14ac:dyDescent="0.15">
      <c r="C45" s="108"/>
      <c r="D45" s="108"/>
      <c r="E45" s="109"/>
      <c r="F45" s="108"/>
      <c r="G45" s="110"/>
      <c r="H45" s="111"/>
      <c r="I45" s="111"/>
      <c r="J45" s="111"/>
      <c r="K45" s="111"/>
      <c r="L45" s="111"/>
      <c r="M45" s="111"/>
      <c r="N45" s="111"/>
      <c r="O45" s="111"/>
      <c r="P45" s="111"/>
      <c r="Q45" s="111"/>
    </row>
    <row r="46" spans="3:99" ht="21.95" customHeight="1" x14ac:dyDescent="0.15"/>
    <row r="47" spans="3:99" ht="21.95" customHeight="1" x14ac:dyDescent="0.15"/>
    <row r="48" spans="3:99" ht="21.75" customHeight="1" x14ac:dyDescent="0.15">
      <c r="S48" s="98" t="s">
        <v>1</v>
      </c>
      <c r="T48" s="189" t="s">
        <v>7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</row>
    <row r="49" spans="19:99" ht="21.95" customHeight="1" x14ac:dyDescent="0.15">
      <c r="S49" s="98" t="s">
        <v>67</v>
      </c>
      <c r="T49" s="188" t="s">
        <v>71</v>
      </c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</row>
    <row r="50" spans="19:99" ht="21.95" customHeight="1" x14ac:dyDescent="0.15">
      <c r="S50" s="102" t="s">
        <v>59</v>
      </c>
      <c r="T50" s="182" t="s">
        <v>56</v>
      </c>
      <c r="U50" s="172"/>
      <c r="V50" s="172"/>
      <c r="W50" s="172"/>
      <c r="X50" s="172"/>
      <c r="Y50" s="172"/>
      <c r="Z50" s="172"/>
      <c r="AA50" s="172"/>
      <c r="AB50" s="183"/>
      <c r="AC50" s="182" t="s">
        <v>57</v>
      </c>
      <c r="AD50" s="172"/>
      <c r="AE50" s="172"/>
      <c r="AF50" s="172"/>
      <c r="AG50" s="172"/>
      <c r="AH50" s="172"/>
      <c r="AI50" s="172"/>
      <c r="AJ50" s="172"/>
      <c r="AK50" s="174"/>
      <c r="AL50" s="173" t="s">
        <v>58</v>
      </c>
      <c r="AM50" s="172"/>
      <c r="AN50" s="172"/>
      <c r="AO50" s="172"/>
      <c r="AP50" s="172"/>
      <c r="AQ50" s="172"/>
      <c r="AR50" s="172"/>
      <c r="AS50" s="172"/>
      <c r="AT50" s="174"/>
    </row>
    <row r="51" spans="19:99" ht="21.95" customHeight="1" x14ac:dyDescent="0.15">
      <c r="S51" s="26" t="s">
        <v>79</v>
      </c>
      <c r="T51" s="184" t="s">
        <v>55</v>
      </c>
      <c r="U51" s="185"/>
      <c r="V51" s="185"/>
      <c r="W51" s="172">
        <v>2</v>
      </c>
      <c r="X51" s="172"/>
      <c r="Y51" s="172"/>
      <c r="Z51" s="172">
        <v>3</v>
      </c>
      <c r="AA51" s="172"/>
      <c r="AB51" s="183"/>
      <c r="AC51" s="182">
        <v>1</v>
      </c>
      <c r="AD51" s="172"/>
      <c r="AE51" s="172"/>
      <c r="AF51" s="172">
        <v>2</v>
      </c>
      <c r="AG51" s="172"/>
      <c r="AH51" s="172"/>
      <c r="AI51" s="172">
        <v>3</v>
      </c>
      <c r="AJ51" s="172"/>
      <c r="AK51" s="174"/>
      <c r="AL51" s="173">
        <v>1</v>
      </c>
      <c r="AM51" s="172"/>
      <c r="AN51" s="172"/>
      <c r="AO51" s="172">
        <v>2</v>
      </c>
      <c r="AP51" s="172"/>
      <c r="AQ51" s="172"/>
      <c r="AR51" s="172">
        <v>3</v>
      </c>
      <c r="AS51" s="172"/>
      <c r="AT51" s="174"/>
      <c r="AV51" s="189" t="s">
        <v>7</v>
      </c>
      <c r="AW51" s="189"/>
      <c r="AX51" s="189"/>
      <c r="AY51" s="189"/>
      <c r="AZ51" s="189"/>
      <c r="BA51" s="189"/>
      <c r="BB51" s="189"/>
      <c r="BC51" s="189"/>
      <c r="BD51" s="189"/>
      <c r="BE51" s="189"/>
      <c r="BF51" s="189"/>
      <c r="BG51" s="189"/>
      <c r="BP51" s="189" t="s">
        <v>7</v>
      </c>
      <c r="BQ51" s="189"/>
      <c r="BR51" s="189"/>
      <c r="BS51" s="189"/>
      <c r="BT51" s="189"/>
      <c r="BU51" s="189"/>
      <c r="BV51" s="189"/>
      <c r="BW51" s="189"/>
      <c r="BX51" s="189"/>
      <c r="BY51" s="189"/>
      <c r="BZ51" s="189"/>
      <c r="CA51" s="189"/>
      <c r="CJ51" s="189" t="s">
        <v>7</v>
      </c>
      <c r="CK51" s="189"/>
      <c r="CL51" s="189"/>
      <c r="CM51" s="189"/>
      <c r="CN51" s="189"/>
      <c r="CO51" s="189"/>
      <c r="CP51" s="189"/>
      <c r="CQ51" s="189"/>
      <c r="CR51" s="189"/>
      <c r="CS51" s="189"/>
      <c r="CT51" s="189"/>
      <c r="CU51" s="189"/>
    </row>
    <row r="52" spans="19:99" ht="21.95" customHeight="1" x14ac:dyDescent="0.15">
      <c r="S52" s="102" t="s">
        <v>60</v>
      </c>
      <c r="T52" s="179">
        <v>23111102</v>
      </c>
      <c r="U52" s="180"/>
      <c r="V52" s="180"/>
      <c r="W52" s="180">
        <v>23111103</v>
      </c>
      <c r="X52" s="180"/>
      <c r="Y52" s="180"/>
      <c r="Z52" s="180">
        <v>23111104</v>
      </c>
      <c r="AA52" s="180"/>
      <c r="AB52" s="181"/>
      <c r="AC52" s="179">
        <v>23111105</v>
      </c>
      <c r="AD52" s="180"/>
      <c r="AE52" s="180"/>
      <c r="AF52" s="180">
        <v>23111106</v>
      </c>
      <c r="AG52" s="180"/>
      <c r="AH52" s="180"/>
      <c r="AI52" s="180">
        <v>23111107</v>
      </c>
      <c r="AJ52" s="180"/>
      <c r="AK52" s="186"/>
      <c r="AL52" s="187">
        <v>23111108</v>
      </c>
      <c r="AM52" s="180"/>
      <c r="AN52" s="180"/>
      <c r="AO52" s="180">
        <v>23111109</v>
      </c>
      <c r="AP52" s="180"/>
      <c r="AQ52" s="180"/>
      <c r="AR52" s="180">
        <v>23111110</v>
      </c>
      <c r="AS52" s="180"/>
      <c r="AT52" s="186"/>
      <c r="AV52" s="188" t="s">
        <v>71</v>
      </c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P52" s="188" t="s">
        <v>71</v>
      </c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J52" s="188" t="s">
        <v>71</v>
      </c>
      <c r="CK52" s="188"/>
      <c r="CL52" s="188"/>
      <c r="CM52" s="188"/>
      <c r="CN52" s="188"/>
      <c r="CO52" s="188"/>
      <c r="CP52" s="188"/>
      <c r="CQ52" s="188"/>
      <c r="CR52" s="188"/>
      <c r="CS52" s="188"/>
      <c r="CT52" s="188"/>
      <c r="CU52" s="188"/>
    </row>
    <row r="53" spans="19:99" ht="21.95" customHeight="1" thickBot="1" x14ac:dyDescent="0.2">
      <c r="S53" s="34" t="s">
        <v>64</v>
      </c>
      <c r="T53" s="39" t="s">
        <v>61</v>
      </c>
      <c r="U53" s="28" t="s">
        <v>62</v>
      </c>
      <c r="V53" s="49" t="s">
        <v>63</v>
      </c>
      <c r="W53" s="28" t="s">
        <v>61</v>
      </c>
      <c r="X53" s="28" t="s">
        <v>62</v>
      </c>
      <c r="Y53" s="49" t="s">
        <v>63</v>
      </c>
      <c r="Z53" s="28" t="s">
        <v>61</v>
      </c>
      <c r="AA53" s="28" t="s">
        <v>62</v>
      </c>
      <c r="AB53" s="54" t="s">
        <v>63</v>
      </c>
      <c r="AC53" s="39" t="s">
        <v>61</v>
      </c>
      <c r="AD53" s="28" t="s">
        <v>62</v>
      </c>
      <c r="AE53" s="49" t="s">
        <v>63</v>
      </c>
      <c r="AF53" s="28" t="s">
        <v>61</v>
      </c>
      <c r="AG53" s="28" t="s">
        <v>62</v>
      </c>
      <c r="AH53" s="49" t="s">
        <v>63</v>
      </c>
      <c r="AI53" s="28" t="s">
        <v>61</v>
      </c>
      <c r="AJ53" s="28" t="s">
        <v>62</v>
      </c>
      <c r="AK53" s="60" t="s">
        <v>63</v>
      </c>
      <c r="AL53" s="44" t="s">
        <v>61</v>
      </c>
      <c r="AM53" s="28" t="s">
        <v>62</v>
      </c>
      <c r="AN53" s="49" t="s">
        <v>63</v>
      </c>
      <c r="AO53" s="28" t="s">
        <v>61</v>
      </c>
      <c r="AP53" s="28" t="s">
        <v>62</v>
      </c>
      <c r="AQ53" s="49" t="s">
        <v>63</v>
      </c>
      <c r="AR53" s="28" t="s">
        <v>61</v>
      </c>
      <c r="AS53" s="28" t="s">
        <v>62</v>
      </c>
      <c r="AT53" s="60" t="s">
        <v>63</v>
      </c>
      <c r="AV53" s="74" t="s">
        <v>63</v>
      </c>
      <c r="AW53" s="75" t="s">
        <v>46</v>
      </c>
      <c r="AX53" s="75" t="s">
        <v>47</v>
      </c>
      <c r="AY53" s="75" t="s">
        <v>48</v>
      </c>
      <c r="AZ53" s="75"/>
      <c r="BA53" s="75" t="s">
        <v>49</v>
      </c>
      <c r="BB53" s="75" t="s">
        <v>50</v>
      </c>
      <c r="BC53" s="75" t="s">
        <v>51</v>
      </c>
      <c r="BD53" s="75"/>
      <c r="BE53" s="75" t="s">
        <v>52</v>
      </c>
      <c r="BF53" s="75" t="s">
        <v>53</v>
      </c>
      <c r="BG53" s="75" t="s">
        <v>54</v>
      </c>
      <c r="BP53" s="74" t="s">
        <v>63</v>
      </c>
      <c r="BQ53" s="75" t="s">
        <v>46</v>
      </c>
      <c r="BR53" s="75" t="s">
        <v>47</v>
      </c>
      <c r="BS53" s="75" t="s">
        <v>48</v>
      </c>
      <c r="BT53" s="75"/>
      <c r="BU53" s="75" t="s">
        <v>49</v>
      </c>
      <c r="BV53" s="75" t="s">
        <v>50</v>
      </c>
      <c r="BW53" s="75" t="s">
        <v>51</v>
      </c>
      <c r="BX53" s="75"/>
      <c r="BY53" s="75" t="s">
        <v>52</v>
      </c>
      <c r="BZ53" s="75" t="s">
        <v>53</v>
      </c>
      <c r="CA53" s="75" t="s">
        <v>54</v>
      </c>
      <c r="CJ53" s="97" t="s">
        <v>62</v>
      </c>
      <c r="CK53" s="28" t="s">
        <v>46</v>
      </c>
      <c r="CL53" s="28" t="s">
        <v>47</v>
      </c>
      <c r="CM53" s="28" t="s">
        <v>48</v>
      </c>
      <c r="CN53" s="28"/>
      <c r="CO53" s="28" t="s">
        <v>49</v>
      </c>
      <c r="CP53" s="28" t="s">
        <v>50</v>
      </c>
      <c r="CQ53" s="28" t="s">
        <v>51</v>
      </c>
      <c r="CR53" s="28"/>
      <c r="CS53" s="28" t="s">
        <v>52</v>
      </c>
      <c r="CT53" s="28" t="s">
        <v>53</v>
      </c>
      <c r="CU53" s="28" t="s">
        <v>54</v>
      </c>
    </row>
    <row r="54" spans="19:99" ht="21.95" customHeight="1" thickTop="1" x14ac:dyDescent="0.15">
      <c r="S54" s="35" t="s">
        <v>33</v>
      </c>
      <c r="T54" s="40">
        <v>38.76</v>
      </c>
      <c r="U54" s="31">
        <v>5080000</v>
      </c>
      <c r="V54" s="82">
        <f>(U54/U$63)*100</f>
        <v>71.249146202406479</v>
      </c>
      <c r="W54" s="27">
        <v>38.58</v>
      </c>
      <c r="X54" s="31">
        <v>5370000</v>
      </c>
      <c r="Y54" s="82">
        <f>(X54/X$63)*100</f>
        <v>72.75446789658298</v>
      </c>
      <c r="Z54" s="27">
        <v>38.69</v>
      </c>
      <c r="AA54" s="31">
        <v>5340000</v>
      </c>
      <c r="AB54" s="82">
        <f>(AA54/AA$63)*100</f>
        <v>74.617584877502793</v>
      </c>
      <c r="AC54" s="40">
        <v>38.47</v>
      </c>
      <c r="AD54" s="31">
        <v>7510000</v>
      </c>
      <c r="AE54" s="82">
        <f>(AD54/AD$63)*100</f>
        <v>68.388801720738741</v>
      </c>
      <c r="AF54" s="27">
        <v>38.590000000000003</v>
      </c>
      <c r="AG54" s="31">
        <v>3980000</v>
      </c>
      <c r="AH54" s="82">
        <f>(AG54/AG$63)*100</f>
        <v>56.514022009229677</v>
      </c>
      <c r="AI54" s="27">
        <v>38.520000000000003</v>
      </c>
      <c r="AJ54" s="31">
        <v>5350000</v>
      </c>
      <c r="AK54" s="82">
        <f>(AJ54/AJ$63)*100</f>
        <v>62.971254505093022</v>
      </c>
      <c r="AL54" s="45">
        <v>38.75</v>
      </c>
      <c r="AM54" s="31">
        <v>3940000</v>
      </c>
      <c r="AN54" s="82">
        <f>(AM54/AM$63)*100</f>
        <v>72.059813302899954</v>
      </c>
      <c r="AO54" s="27">
        <v>38.71</v>
      </c>
      <c r="AP54" s="31">
        <v>6810000</v>
      </c>
      <c r="AQ54" s="82">
        <f>(AP54/AP$63)*100</f>
        <v>63.755448703545589</v>
      </c>
      <c r="AR54" s="27">
        <v>39.15</v>
      </c>
      <c r="AS54" s="31">
        <v>4560000</v>
      </c>
      <c r="AT54" s="82">
        <f>(AS54/AS$63)*100</f>
        <v>58.621620579274172</v>
      </c>
      <c r="AV54" s="35" t="s">
        <v>33</v>
      </c>
      <c r="AW54" s="79">
        <f>V54</f>
        <v>71.249146202406479</v>
      </c>
      <c r="AX54" s="79">
        <f>Y54</f>
        <v>72.75446789658298</v>
      </c>
      <c r="AY54" s="79">
        <f>AB54</f>
        <v>74.617584877502793</v>
      </c>
      <c r="AZ54" s="79"/>
      <c r="BA54" s="79">
        <f>AE54</f>
        <v>68.388801720738741</v>
      </c>
      <c r="BB54" s="79">
        <f>AH54</f>
        <v>56.514022009229677</v>
      </c>
      <c r="BC54" s="79">
        <f>AK54</f>
        <v>62.971254505093022</v>
      </c>
      <c r="BD54" s="79"/>
      <c r="BE54" s="79">
        <f>AN54</f>
        <v>72.059813302899954</v>
      </c>
      <c r="BF54" s="79">
        <f>AQ54</f>
        <v>63.755448703545589</v>
      </c>
      <c r="BG54" s="79">
        <f>AT54</f>
        <v>58.621620579274172</v>
      </c>
      <c r="BP54" s="35" t="s">
        <v>33</v>
      </c>
      <c r="BQ54" s="79">
        <f t="shared" ref="BQ54:CA54" si="43">AW54</f>
        <v>71.249146202406479</v>
      </c>
      <c r="BR54" s="79">
        <f t="shared" si="43"/>
        <v>72.75446789658298</v>
      </c>
      <c r="BS54" s="79">
        <f t="shared" si="43"/>
        <v>74.617584877502793</v>
      </c>
      <c r="BT54" s="79">
        <f t="shared" si="43"/>
        <v>0</v>
      </c>
      <c r="BU54" s="79">
        <f t="shared" si="43"/>
        <v>68.388801720738741</v>
      </c>
      <c r="BV54" s="79">
        <f t="shared" si="43"/>
        <v>56.514022009229677</v>
      </c>
      <c r="BW54" s="79">
        <f t="shared" si="43"/>
        <v>62.971254505093022</v>
      </c>
      <c r="BX54" s="79">
        <f t="shared" si="43"/>
        <v>0</v>
      </c>
      <c r="BY54" s="79">
        <f t="shared" si="43"/>
        <v>72.059813302899954</v>
      </c>
      <c r="BZ54" s="79">
        <f t="shared" si="43"/>
        <v>63.755448703545589</v>
      </c>
      <c r="CA54" s="79">
        <f t="shared" si="43"/>
        <v>58.621620579274172</v>
      </c>
      <c r="CJ54" s="35" t="s">
        <v>33</v>
      </c>
      <c r="CK54" s="91">
        <f>U54</f>
        <v>5080000</v>
      </c>
      <c r="CL54" s="91">
        <f>X54</f>
        <v>5370000</v>
      </c>
      <c r="CM54" s="91">
        <f>AA54</f>
        <v>5340000</v>
      </c>
      <c r="CN54" s="91"/>
      <c r="CO54" s="91">
        <f>AD54</f>
        <v>7510000</v>
      </c>
      <c r="CP54" s="91">
        <f>AG54</f>
        <v>3980000</v>
      </c>
      <c r="CQ54" s="91">
        <f>AJ54</f>
        <v>5350000</v>
      </c>
      <c r="CR54" s="91"/>
      <c r="CS54" s="91">
        <f>AM54</f>
        <v>3940000</v>
      </c>
      <c r="CT54" s="91">
        <f>AP54</f>
        <v>6810000</v>
      </c>
      <c r="CU54" s="91">
        <f>AS54</f>
        <v>4560000</v>
      </c>
    </row>
    <row r="55" spans="19:99" ht="21.95" customHeight="1" x14ac:dyDescent="0.15">
      <c r="S55" s="36" t="s">
        <v>34</v>
      </c>
      <c r="T55" s="41">
        <v>38.61</v>
      </c>
      <c r="U55" s="32">
        <v>53600</v>
      </c>
      <c r="V55" s="51">
        <f t="shared" ref="V55:V61" si="44">(U55/U$63)*100</f>
        <v>0.75176264497027312</v>
      </c>
      <c r="W55" s="6">
        <v>38.409999999999997</v>
      </c>
      <c r="X55" s="32">
        <v>71500</v>
      </c>
      <c r="Y55" s="51">
        <f t="shared" ref="Y55:Y61" si="45">(X55/X$63)*100</f>
        <v>0.96870474015003405</v>
      </c>
      <c r="Z55" s="6">
        <v>38.51</v>
      </c>
      <c r="AA55" s="32">
        <v>40800</v>
      </c>
      <c r="AB55" s="51">
        <f t="shared" ref="AB55:AB61" si="46">(AA55/AA$63)*100</f>
        <v>0.57011188445732475</v>
      </c>
      <c r="AC55" s="41">
        <v>38.53</v>
      </c>
      <c r="AD55" s="32">
        <v>257000</v>
      </c>
      <c r="AE55" s="51">
        <f t="shared" ref="AE55:AE61" si="47">(AD55/AD$63)*100</f>
        <v>2.3403358245312726</v>
      </c>
      <c r="AF55" s="6">
        <v>38.44</v>
      </c>
      <c r="AG55" s="32">
        <v>167000</v>
      </c>
      <c r="AH55" s="51">
        <f t="shared" ref="AH55:AH61" si="48">(AG55/AG$63)*100</f>
        <v>2.3713170039048634</v>
      </c>
      <c r="AI55" s="6">
        <v>38.35</v>
      </c>
      <c r="AJ55" s="32">
        <v>225000</v>
      </c>
      <c r="AK55" s="51">
        <f t="shared" ref="AK55:AK61" si="49">(AJ55/AJ$63)*100</f>
        <v>2.64832378759737</v>
      </c>
      <c r="AL55" s="46">
        <v>38.630000000000003</v>
      </c>
      <c r="AM55" s="32">
        <v>161000</v>
      </c>
      <c r="AN55" s="51">
        <f t="shared" ref="AN55:AN61" si="50">(AM55/AM$63)*100</f>
        <v>2.9445761273520032</v>
      </c>
      <c r="AO55" s="6">
        <v>38.53</v>
      </c>
      <c r="AP55" s="32">
        <v>325000</v>
      </c>
      <c r="AQ55" s="51">
        <f t="shared" ref="AQ55:AQ61" si="51">(AP55/AP$63)*100</f>
        <v>3.0426609146332328</v>
      </c>
      <c r="AR55" s="6">
        <v>39.03</v>
      </c>
      <c r="AS55" s="32">
        <v>259000</v>
      </c>
      <c r="AT55" s="51">
        <f t="shared" ref="AT55:AT60" si="52">(AS55/AS$63)*100</f>
        <v>3.329605203954388</v>
      </c>
      <c r="AV55" s="36" t="s">
        <v>34</v>
      </c>
      <c r="AW55" s="80">
        <f t="shared" ref="AW55:AW62" si="53">V55</f>
        <v>0.75176264497027312</v>
      </c>
      <c r="AX55" s="80">
        <f t="shared" ref="AX55:AX62" si="54">Y55</f>
        <v>0.96870474015003405</v>
      </c>
      <c r="AY55" s="80">
        <f t="shared" ref="AY55:AY62" si="55">AB55</f>
        <v>0.57011188445732475</v>
      </c>
      <c r="AZ55" s="80"/>
      <c r="BA55" s="80">
        <f t="shared" ref="BA55:BA62" si="56">AE55</f>
        <v>2.3403358245312726</v>
      </c>
      <c r="BB55" s="80">
        <f t="shared" ref="BB55:BB62" si="57">AH55</f>
        <v>2.3713170039048634</v>
      </c>
      <c r="BC55" s="80">
        <f t="shared" ref="BC55:BC62" si="58">AK55</f>
        <v>2.64832378759737</v>
      </c>
      <c r="BD55" s="80"/>
      <c r="BE55" s="80">
        <f t="shared" ref="BE55:BE62" si="59">AN55</f>
        <v>2.9445761273520032</v>
      </c>
      <c r="BF55" s="80">
        <f t="shared" ref="BF55" si="60">AQ55</f>
        <v>3.0426609146332328</v>
      </c>
      <c r="BG55" s="80">
        <f t="shared" ref="BG55:BG61" si="61">AT55</f>
        <v>3.329605203954388</v>
      </c>
      <c r="BP55" s="36" t="s">
        <v>35</v>
      </c>
      <c r="BQ55" s="80">
        <f t="shared" ref="BQ55:CA55" si="62">AW56</f>
        <v>22.160167519646109</v>
      </c>
      <c r="BR55" s="80">
        <f t="shared" si="62"/>
        <v>20.051510705203501</v>
      </c>
      <c r="BS55" s="80">
        <f t="shared" si="62"/>
        <v>19.981862617009178</v>
      </c>
      <c r="BT55" s="80">
        <f t="shared" si="62"/>
        <v>0</v>
      </c>
      <c r="BU55" s="80">
        <f t="shared" si="62"/>
        <v>19.032303008834084</v>
      </c>
      <c r="BV55" s="80">
        <f t="shared" si="62"/>
        <v>18.743343982960596</v>
      </c>
      <c r="BW55" s="80">
        <f t="shared" si="62"/>
        <v>20.951183741881415</v>
      </c>
      <c r="BX55" s="80">
        <f t="shared" si="62"/>
        <v>0</v>
      </c>
      <c r="BY55" s="80">
        <f t="shared" si="62"/>
        <v>12.857372779679865</v>
      </c>
      <c r="BZ55" s="80">
        <f t="shared" si="62"/>
        <v>20.409233212001379</v>
      </c>
      <c r="CA55" s="80">
        <f t="shared" si="62"/>
        <v>16.58374792703151</v>
      </c>
      <c r="CJ55" s="36" t="s">
        <v>34</v>
      </c>
      <c r="CK55" s="91">
        <f t="shared" ref="CK55:CK62" si="63">U55</f>
        <v>53600</v>
      </c>
      <c r="CL55" s="91">
        <f t="shared" ref="CL55:CL62" si="64">X55</f>
        <v>71500</v>
      </c>
      <c r="CM55" s="91">
        <f t="shared" ref="CM55:CM62" si="65">AA55</f>
        <v>40800</v>
      </c>
      <c r="CN55" s="92"/>
      <c r="CO55" s="91">
        <f t="shared" ref="CO55:CO62" si="66">AD55</f>
        <v>257000</v>
      </c>
      <c r="CP55" s="91">
        <f t="shared" ref="CP55:CP62" si="67">AG55</f>
        <v>167000</v>
      </c>
      <c r="CQ55" s="91">
        <f t="shared" ref="CQ55:CQ62" si="68">AJ55</f>
        <v>225000</v>
      </c>
      <c r="CR55" s="92"/>
      <c r="CS55" s="91">
        <f t="shared" ref="CS55:CS62" si="69">AM55</f>
        <v>161000</v>
      </c>
      <c r="CT55" s="91">
        <f t="shared" ref="CT55:CT62" si="70">AP55</f>
        <v>325000</v>
      </c>
      <c r="CU55" s="91">
        <f t="shared" ref="CU55:CU62" si="71">AS55</f>
        <v>259000</v>
      </c>
    </row>
    <row r="56" spans="19:99" ht="21.95" customHeight="1" x14ac:dyDescent="0.15">
      <c r="S56" s="36" t="s">
        <v>35</v>
      </c>
      <c r="T56" s="41">
        <v>38.53</v>
      </c>
      <c r="U56" s="32">
        <v>1580000</v>
      </c>
      <c r="V56" s="51">
        <f t="shared" si="44"/>
        <v>22.160167519646109</v>
      </c>
      <c r="W56" s="6">
        <v>38.35</v>
      </c>
      <c r="X56" s="32">
        <v>1480000</v>
      </c>
      <c r="Y56" s="51">
        <f t="shared" si="45"/>
        <v>20.051510705203501</v>
      </c>
      <c r="Z56" s="6">
        <v>38.479999999999997</v>
      </c>
      <c r="AA56" s="32">
        <v>1430000</v>
      </c>
      <c r="AB56" s="51">
        <f t="shared" si="46"/>
        <v>19.981862617009178</v>
      </c>
      <c r="AC56" s="41">
        <v>38.29</v>
      </c>
      <c r="AD56" s="32">
        <v>2090000</v>
      </c>
      <c r="AE56" s="51">
        <f t="shared" si="47"/>
        <v>19.032303008834084</v>
      </c>
      <c r="AF56" s="6">
        <v>38.380000000000003</v>
      </c>
      <c r="AG56" s="32">
        <v>1320000</v>
      </c>
      <c r="AH56" s="51">
        <f t="shared" si="48"/>
        <v>18.743343982960596</v>
      </c>
      <c r="AI56" s="6">
        <v>38.29</v>
      </c>
      <c r="AJ56" s="32">
        <v>1780000</v>
      </c>
      <c r="AK56" s="51">
        <f t="shared" si="49"/>
        <v>20.951183741881415</v>
      </c>
      <c r="AL56" s="46">
        <v>38.54</v>
      </c>
      <c r="AM56" s="32">
        <v>703000</v>
      </c>
      <c r="AN56" s="51">
        <f t="shared" si="50"/>
        <v>12.857372779679865</v>
      </c>
      <c r="AO56" s="6">
        <v>38.44</v>
      </c>
      <c r="AP56" s="32">
        <v>2180000</v>
      </c>
      <c r="AQ56" s="51">
        <f t="shared" si="51"/>
        <v>20.409233212001379</v>
      </c>
      <c r="AR56" s="6">
        <v>38.909999999999997</v>
      </c>
      <c r="AS56" s="32">
        <v>1290000</v>
      </c>
      <c r="AT56" s="51">
        <f t="shared" si="52"/>
        <v>16.58374792703151</v>
      </c>
      <c r="AV56" s="36" t="s">
        <v>35</v>
      </c>
      <c r="AW56" s="80">
        <f t="shared" si="53"/>
        <v>22.160167519646109</v>
      </c>
      <c r="AX56" s="80">
        <f t="shared" si="54"/>
        <v>20.051510705203501</v>
      </c>
      <c r="AY56" s="80">
        <f t="shared" si="55"/>
        <v>19.981862617009178</v>
      </c>
      <c r="AZ56" s="80"/>
      <c r="BA56" s="80">
        <f t="shared" si="56"/>
        <v>19.032303008834084</v>
      </c>
      <c r="BB56" s="80">
        <f t="shared" si="57"/>
        <v>18.743343982960596</v>
      </c>
      <c r="BC56" s="80">
        <f t="shared" si="58"/>
        <v>20.951183741881415</v>
      </c>
      <c r="BD56" s="80"/>
      <c r="BE56" s="80">
        <f t="shared" si="59"/>
        <v>12.857372779679865</v>
      </c>
      <c r="BF56" s="80">
        <f>AQ56</f>
        <v>20.409233212001379</v>
      </c>
      <c r="BG56" s="80">
        <f t="shared" si="61"/>
        <v>16.58374792703151</v>
      </c>
      <c r="BP56" s="36" t="s">
        <v>38</v>
      </c>
      <c r="BQ56" s="80">
        <f t="shared" ref="BQ56:CA56" si="72">AW59</f>
        <v>4.1515250543134483</v>
      </c>
      <c r="BR56" s="80">
        <f t="shared" si="72"/>
        <v>3.5767559636308945</v>
      </c>
      <c r="BS56" s="80">
        <f t="shared" si="72"/>
        <v>3.3116793288329891</v>
      </c>
      <c r="BT56" s="80">
        <f t="shared" si="72"/>
        <v>0</v>
      </c>
      <c r="BU56" s="80">
        <f t="shared" si="72"/>
        <v>4.4439061570866194</v>
      </c>
      <c r="BV56" s="80">
        <f t="shared" si="72"/>
        <v>5.5094071707490233</v>
      </c>
      <c r="BW56" s="80">
        <f t="shared" si="72"/>
        <v>4.7316718338406343</v>
      </c>
      <c r="BX56" s="80">
        <f t="shared" si="72"/>
        <v>0</v>
      </c>
      <c r="BY56" s="80">
        <f t="shared" si="72"/>
        <v>1.5161823661955345</v>
      </c>
      <c r="BZ56" s="80">
        <f t="shared" si="72"/>
        <v>3.0145748138827724</v>
      </c>
      <c r="CA56" s="80">
        <f t="shared" si="72"/>
        <v>4.1523647910319204</v>
      </c>
      <c r="CJ56" s="36" t="s">
        <v>35</v>
      </c>
      <c r="CK56" s="91">
        <f t="shared" si="63"/>
        <v>1580000</v>
      </c>
      <c r="CL56" s="91">
        <f t="shared" si="64"/>
        <v>1480000</v>
      </c>
      <c r="CM56" s="91">
        <f t="shared" si="65"/>
        <v>1430000</v>
      </c>
      <c r="CN56" s="92"/>
      <c r="CO56" s="91">
        <f t="shared" si="66"/>
        <v>2090000</v>
      </c>
      <c r="CP56" s="91">
        <f t="shared" si="67"/>
        <v>1320000</v>
      </c>
      <c r="CQ56" s="91">
        <f t="shared" si="68"/>
        <v>1780000</v>
      </c>
      <c r="CR56" s="92"/>
      <c r="CS56" s="91">
        <f t="shared" si="69"/>
        <v>703000</v>
      </c>
      <c r="CT56" s="91">
        <f t="shared" si="70"/>
        <v>2180000</v>
      </c>
      <c r="CU56" s="91">
        <f t="shared" si="71"/>
        <v>1290000</v>
      </c>
    </row>
    <row r="57" spans="19:99" ht="21.95" customHeight="1" x14ac:dyDescent="0.15">
      <c r="S57" s="36" t="s">
        <v>36</v>
      </c>
      <c r="T57" s="41">
        <v>38.44</v>
      </c>
      <c r="U57" s="32">
        <v>99700</v>
      </c>
      <c r="V57" s="51">
        <f t="shared" si="44"/>
        <v>1.3983346213346313</v>
      </c>
      <c r="W57" s="6">
        <v>38.29</v>
      </c>
      <c r="X57" s="32">
        <v>156000</v>
      </c>
      <c r="Y57" s="51">
        <f t="shared" si="45"/>
        <v>2.1135376148728016</v>
      </c>
      <c r="Z57" s="6">
        <v>38.369999999999997</v>
      </c>
      <c r="AA57" s="32">
        <v>87700</v>
      </c>
      <c r="AB57" s="51">
        <f t="shared" si="46"/>
        <v>1.2254610849732201</v>
      </c>
      <c r="AC57" s="41">
        <v>38.17</v>
      </c>
      <c r="AD57" s="32">
        <v>467000</v>
      </c>
      <c r="AE57" s="51">
        <f t="shared" si="47"/>
        <v>4.2526724904906787</v>
      </c>
      <c r="AF57" s="6">
        <v>38.270000000000003</v>
      </c>
      <c r="AG57" s="32">
        <v>699000</v>
      </c>
      <c r="AH57" s="51">
        <f t="shared" si="48"/>
        <v>9.925452609158679</v>
      </c>
      <c r="AI57" s="6">
        <v>38.200000000000003</v>
      </c>
      <c r="AJ57" s="32">
        <v>529000</v>
      </c>
      <c r="AK57" s="51">
        <f t="shared" si="49"/>
        <v>6.2265034828400383</v>
      </c>
      <c r="AL57" s="46">
        <v>38.450000000000003</v>
      </c>
      <c r="AM57" s="32">
        <v>397000</v>
      </c>
      <c r="AN57" s="51">
        <f t="shared" si="50"/>
        <v>7.260849208439411</v>
      </c>
      <c r="AO57" s="6">
        <v>38.39</v>
      </c>
      <c r="AP57" s="32">
        <v>702000</v>
      </c>
      <c r="AQ57" s="51">
        <f t="shared" si="51"/>
        <v>6.572147575607783</v>
      </c>
      <c r="AR57" s="6">
        <v>38.83</v>
      </c>
      <c r="AS57" s="32">
        <v>887000</v>
      </c>
      <c r="AT57" s="51">
        <f t="shared" si="52"/>
        <v>11.402933652152674</v>
      </c>
      <c r="AV57" s="36" t="s">
        <v>36</v>
      </c>
      <c r="AW57" s="80">
        <f t="shared" si="53"/>
        <v>1.3983346213346313</v>
      </c>
      <c r="AX57" s="80">
        <f t="shared" si="54"/>
        <v>2.1135376148728016</v>
      </c>
      <c r="AY57" s="80">
        <f t="shared" si="55"/>
        <v>1.2254610849732201</v>
      </c>
      <c r="AZ57" s="80"/>
      <c r="BA57" s="80">
        <f t="shared" si="56"/>
        <v>4.2526724904906787</v>
      </c>
      <c r="BB57" s="80">
        <f t="shared" si="57"/>
        <v>9.925452609158679</v>
      </c>
      <c r="BC57" s="80">
        <f t="shared" si="58"/>
        <v>6.2265034828400383</v>
      </c>
      <c r="BD57" s="80"/>
      <c r="BE57" s="80">
        <f t="shared" si="59"/>
        <v>7.260849208439411</v>
      </c>
      <c r="BF57" s="80">
        <f t="shared" ref="BF57:BF61" si="73">AQ57</f>
        <v>6.572147575607783</v>
      </c>
      <c r="BG57" s="80">
        <f t="shared" si="61"/>
        <v>11.402933652152674</v>
      </c>
      <c r="BP57" s="36" t="s">
        <v>34</v>
      </c>
      <c r="BQ57" s="80">
        <f t="shared" ref="BQ57:CA57" si="74">AW55</f>
        <v>0.75176264497027312</v>
      </c>
      <c r="BR57" s="80">
        <f t="shared" si="74"/>
        <v>0.96870474015003405</v>
      </c>
      <c r="BS57" s="80">
        <f t="shared" si="74"/>
        <v>0.57011188445732475</v>
      </c>
      <c r="BT57" s="80">
        <f t="shared" si="74"/>
        <v>0</v>
      </c>
      <c r="BU57" s="80">
        <f t="shared" si="74"/>
        <v>2.3403358245312726</v>
      </c>
      <c r="BV57" s="80">
        <f t="shared" si="74"/>
        <v>2.3713170039048634</v>
      </c>
      <c r="BW57" s="80">
        <f t="shared" si="74"/>
        <v>2.64832378759737</v>
      </c>
      <c r="BX57" s="80">
        <f t="shared" si="74"/>
        <v>0</v>
      </c>
      <c r="BY57" s="80">
        <f t="shared" si="74"/>
        <v>2.9445761273520032</v>
      </c>
      <c r="BZ57" s="80">
        <f t="shared" si="74"/>
        <v>3.0426609146332328</v>
      </c>
      <c r="CA57" s="80">
        <f t="shared" si="74"/>
        <v>3.329605203954388</v>
      </c>
      <c r="CJ57" s="36" t="s">
        <v>36</v>
      </c>
      <c r="CK57" s="91">
        <f t="shared" si="63"/>
        <v>99700</v>
      </c>
      <c r="CL57" s="91">
        <f t="shared" si="64"/>
        <v>156000</v>
      </c>
      <c r="CM57" s="91">
        <f t="shared" si="65"/>
        <v>87700</v>
      </c>
      <c r="CN57" s="92"/>
      <c r="CO57" s="91">
        <f t="shared" si="66"/>
        <v>467000</v>
      </c>
      <c r="CP57" s="91">
        <f t="shared" si="67"/>
        <v>699000</v>
      </c>
      <c r="CQ57" s="91">
        <f t="shared" si="68"/>
        <v>529000</v>
      </c>
      <c r="CR57" s="92"/>
      <c r="CS57" s="91">
        <f t="shared" si="69"/>
        <v>397000</v>
      </c>
      <c r="CT57" s="91">
        <f t="shared" si="70"/>
        <v>702000</v>
      </c>
      <c r="CU57" s="91">
        <f t="shared" si="71"/>
        <v>887000</v>
      </c>
    </row>
    <row r="58" spans="19:99" ht="21.95" customHeight="1" x14ac:dyDescent="0.15">
      <c r="S58" s="36" t="s">
        <v>37</v>
      </c>
      <c r="T58" s="41"/>
      <c r="U58" s="32">
        <v>0</v>
      </c>
      <c r="V58" s="51">
        <f>(U58/U$63)*100</f>
        <v>0</v>
      </c>
      <c r="W58" s="6"/>
      <c r="X58" s="32">
        <v>0</v>
      </c>
      <c r="Y58" s="51">
        <f>(X58/X$63)*100</f>
        <v>0</v>
      </c>
      <c r="Z58" s="6"/>
      <c r="AA58" s="32">
        <v>0</v>
      </c>
      <c r="AB58" s="51">
        <f>(AA58/AA$63)*100</f>
        <v>0</v>
      </c>
      <c r="AC58" s="41">
        <v>38.08</v>
      </c>
      <c r="AD58" s="32">
        <v>21200</v>
      </c>
      <c r="AE58" s="51">
        <f>(AD58/AD$63)*100</f>
        <v>0.19305493961113998</v>
      </c>
      <c r="AF58" s="6">
        <v>38.21</v>
      </c>
      <c r="AG58" s="32">
        <v>50000</v>
      </c>
      <c r="AH58" s="51">
        <f>(AG58/AG$63)*100</f>
        <v>0.70997515086971963</v>
      </c>
      <c r="AI58" s="6">
        <v>38.200000000000003</v>
      </c>
      <c r="AJ58" s="32">
        <v>30000</v>
      </c>
      <c r="AK58" s="51">
        <f>(AJ58/AJ$63)*100</f>
        <v>0.35310983834631599</v>
      </c>
      <c r="AL58" s="46">
        <v>38.479999999999997</v>
      </c>
      <c r="AM58" s="32">
        <v>37300</v>
      </c>
      <c r="AN58" s="51">
        <f>(AM58/AM$63)*100</f>
        <v>0.68219061832440808</v>
      </c>
      <c r="AO58" s="6">
        <v>38.33</v>
      </c>
      <c r="AP58" s="32">
        <v>62000</v>
      </c>
      <c r="AQ58" s="51">
        <f>(AP58/AP$63)*100</f>
        <v>0.58044608217618598</v>
      </c>
      <c r="AR58" s="6">
        <v>38.83</v>
      </c>
      <c r="AS58" s="32">
        <v>72100</v>
      </c>
      <c r="AT58" s="51">
        <f>(AS58/AS$63)*100</f>
        <v>0.92689009731703242</v>
      </c>
      <c r="AV58" s="36" t="s">
        <v>37</v>
      </c>
      <c r="AW58" s="80">
        <f t="shared" si="53"/>
        <v>0</v>
      </c>
      <c r="AX58" s="80">
        <f t="shared" si="54"/>
        <v>0</v>
      </c>
      <c r="AY58" s="80">
        <f t="shared" si="55"/>
        <v>0</v>
      </c>
      <c r="AZ58" s="80"/>
      <c r="BA58" s="80">
        <f t="shared" si="56"/>
        <v>0.19305493961113998</v>
      </c>
      <c r="BB58" s="80">
        <f t="shared" si="57"/>
        <v>0.70997515086971963</v>
      </c>
      <c r="BC58" s="80">
        <f t="shared" si="58"/>
        <v>0.35310983834631599</v>
      </c>
      <c r="BD58" s="80"/>
      <c r="BE58" s="80">
        <f t="shared" si="59"/>
        <v>0.68219061832440808</v>
      </c>
      <c r="BF58" s="80">
        <f t="shared" si="73"/>
        <v>0.58044608217618598</v>
      </c>
      <c r="BG58" s="80">
        <f t="shared" si="61"/>
        <v>0.92689009731703242</v>
      </c>
      <c r="BP58" s="36" t="s">
        <v>36</v>
      </c>
      <c r="BQ58" s="80">
        <f t="shared" ref="BQ58:CA59" si="75">AW57</f>
        <v>1.3983346213346313</v>
      </c>
      <c r="BR58" s="80">
        <f t="shared" si="75"/>
        <v>2.1135376148728016</v>
      </c>
      <c r="BS58" s="80">
        <f t="shared" si="75"/>
        <v>1.2254610849732201</v>
      </c>
      <c r="BT58" s="80">
        <f t="shared" si="75"/>
        <v>0</v>
      </c>
      <c r="BU58" s="80">
        <f t="shared" si="75"/>
        <v>4.2526724904906787</v>
      </c>
      <c r="BV58" s="80">
        <f t="shared" si="75"/>
        <v>9.925452609158679</v>
      </c>
      <c r="BW58" s="80">
        <f t="shared" si="75"/>
        <v>6.2265034828400383</v>
      </c>
      <c r="BX58" s="80">
        <f t="shared" si="75"/>
        <v>0</v>
      </c>
      <c r="BY58" s="80">
        <f t="shared" si="75"/>
        <v>7.260849208439411</v>
      </c>
      <c r="BZ58" s="80">
        <f t="shared" si="75"/>
        <v>6.572147575607783</v>
      </c>
      <c r="CA58" s="80">
        <f t="shared" si="75"/>
        <v>11.402933652152674</v>
      </c>
      <c r="CJ58" s="36" t="s">
        <v>37</v>
      </c>
      <c r="CK58" s="91">
        <f t="shared" si="63"/>
        <v>0</v>
      </c>
      <c r="CL58" s="91">
        <f t="shared" si="64"/>
        <v>0</v>
      </c>
      <c r="CM58" s="91">
        <f t="shared" si="65"/>
        <v>0</v>
      </c>
      <c r="CN58" s="92"/>
      <c r="CO58" s="91">
        <f t="shared" si="66"/>
        <v>21200</v>
      </c>
      <c r="CP58" s="91">
        <f t="shared" si="67"/>
        <v>50000</v>
      </c>
      <c r="CQ58" s="91">
        <f t="shared" si="68"/>
        <v>30000</v>
      </c>
      <c r="CR58" s="92"/>
      <c r="CS58" s="91">
        <f t="shared" si="69"/>
        <v>37300</v>
      </c>
      <c r="CT58" s="91">
        <f t="shared" si="70"/>
        <v>62000</v>
      </c>
      <c r="CU58" s="91">
        <f t="shared" si="71"/>
        <v>72100</v>
      </c>
    </row>
    <row r="59" spans="19:99" ht="21.95" customHeight="1" x14ac:dyDescent="0.15">
      <c r="S59" s="36" t="s">
        <v>38</v>
      </c>
      <c r="T59" s="41">
        <v>38.380000000000003</v>
      </c>
      <c r="U59" s="32">
        <v>296000</v>
      </c>
      <c r="V59" s="51">
        <f t="shared" si="44"/>
        <v>4.1515250543134483</v>
      </c>
      <c r="W59" s="6">
        <v>38.17</v>
      </c>
      <c r="X59" s="32">
        <v>264000</v>
      </c>
      <c r="Y59" s="51">
        <f t="shared" si="45"/>
        <v>3.5767559636308945</v>
      </c>
      <c r="Z59" s="6">
        <v>38.31</v>
      </c>
      <c r="AA59" s="32">
        <v>237000</v>
      </c>
      <c r="AB59" s="51">
        <f t="shared" si="46"/>
        <v>3.3116793288329891</v>
      </c>
      <c r="AC59" s="41">
        <v>38.08</v>
      </c>
      <c r="AD59" s="32">
        <v>488000</v>
      </c>
      <c r="AE59" s="51">
        <f t="shared" si="47"/>
        <v>4.4439061570866194</v>
      </c>
      <c r="AF59" s="6">
        <v>38.15</v>
      </c>
      <c r="AG59" s="32">
        <v>388000</v>
      </c>
      <c r="AH59" s="51">
        <f t="shared" si="48"/>
        <v>5.5094071707490233</v>
      </c>
      <c r="AI59" s="6">
        <v>38.11</v>
      </c>
      <c r="AJ59" s="32">
        <v>402000</v>
      </c>
      <c r="AK59" s="51">
        <f t="shared" si="49"/>
        <v>4.7316718338406343</v>
      </c>
      <c r="AL59" s="46">
        <v>38.36</v>
      </c>
      <c r="AM59" s="32">
        <v>82900</v>
      </c>
      <c r="AN59" s="51">
        <f t="shared" si="50"/>
        <v>1.5161823661955345</v>
      </c>
      <c r="AO59" s="6">
        <v>38.299999999999997</v>
      </c>
      <c r="AP59" s="32">
        <v>322000</v>
      </c>
      <c r="AQ59" s="51">
        <f t="shared" si="51"/>
        <v>3.0145748138827724</v>
      </c>
      <c r="AR59" s="6">
        <v>38.729999999999997</v>
      </c>
      <c r="AS59" s="32">
        <v>323000</v>
      </c>
      <c r="AT59" s="51">
        <f t="shared" si="52"/>
        <v>4.1523647910319204</v>
      </c>
      <c r="AV59" s="36" t="s">
        <v>38</v>
      </c>
      <c r="AW59" s="80">
        <f t="shared" si="53"/>
        <v>4.1515250543134483</v>
      </c>
      <c r="AX59" s="80">
        <f t="shared" si="54"/>
        <v>3.5767559636308945</v>
      </c>
      <c r="AY59" s="80">
        <f t="shared" si="55"/>
        <v>3.3116793288329891</v>
      </c>
      <c r="AZ59" s="80"/>
      <c r="BA59" s="80">
        <f t="shared" si="56"/>
        <v>4.4439061570866194</v>
      </c>
      <c r="BB59" s="80">
        <f t="shared" si="57"/>
        <v>5.5094071707490233</v>
      </c>
      <c r="BC59" s="80">
        <f t="shared" si="58"/>
        <v>4.7316718338406343</v>
      </c>
      <c r="BD59" s="80"/>
      <c r="BE59" s="80">
        <f t="shared" si="59"/>
        <v>1.5161823661955345</v>
      </c>
      <c r="BF59" s="80">
        <f t="shared" si="73"/>
        <v>3.0145748138827724</v>
      </c>
      <c r="BG59" s="80">
        <f t="shared" si="61"/>
        <v>4.1523647910319204</v>
      </c>
      <c r="BP59" s="36" t="s">
        <v>37</v>
      </c>
      <c r="BQ59" s="80">
        <f t="shared" si="75"/>
        <v>0</v>
      </c>
      <c r="BR59" s="80">
        <f t="shared" si="75"/>
        <v>0</v>
      </c>
      <c r="BS59" s="80">
        <f t="shared" si="75"/>
        <v>0</v>
      </c>
      <c r="BT59" s="80">
        <f t="shared" si="75"/>
        <v>0</v>
      </c>
      <c r="BU59" s="80">
        <f t="shared" si="75"/>
        <v>0.19305493961113998</v>
      </c>
      <c r="BV59" s="80">
        <f t="shared" si="75"/>
        <v>0.70997515086971963</v>
      </c>
      <c r="BW59" s="80">
        <f t="shared" si="75"/>
        <v>0.35310983834631599</v>
      </c>
      <c r="BX59" s="80">
        <f t="shared" si="75"/>
        <v>0</v>
      </c>
      <c r="BY59" s="80">
        <f t="shared" si="75"/>
        <v>0.68219061832440808</v>
      </c>
      <c r="BZ59" s="80">
        <f t="shared" si="75"/>
        <v>0.58044608217618598</v>
      </c>
      <c r="CA59" s="80">
        <f t="shared" si="75"/>
        <v>0.92689009731703242</v>
      </c>
      <c r="CJ59" s="36" t="s">
        <v>38</v>
      </c>
      <c r="CK59" s="91">
        <f t="shared" si="63"/>
        <v>296000</v>
      </c>
      <c r="CL59" s="91">
        <f t="shared" si="64"/>
        <v>264000</v>
      </c>
      <c r="CM59" s="91">
        <f t="shared" si="65"/>
        <v>237000</v>
      </c>
      <c r="CN59" s="92"/>
      <c r="CO59" s="91">
        <f t="shared" si="66"/>
        <v>488000</v>
      </c>
      <c r="CP59" s="91">
        <f t="shared" si="67"/>
        <v>388000</v>
      </c>
      <c r="CQ59" s="91">
        <f t="shared" si="68"/>
        <v>402000</v>
      </c>
      <c r="CR59" s="92"/>
      <c r="CS59" s="91">
        <f t="shared" si="69"/>
        <v>82900</v>
      </c>
      <c r="CT59" s="91">
        <f t="shared" si="70"/>
        <v>322000</v>
      </c>
      <c r="CU59" s="91">
        <f t="shared" si="71"/>
        <v>323000</v>
      </c>
    </row>
    <row r="60" spans="19:99" ht="21.95" customHeight="1" x14ac:dyDescent="0.15">
      <c r="S60" s="36" t="s">
        <v>39</v>
      </c>
      <c r="T60" s="41">
        <v>38.35</v>
      </c>
      <c r="U60" s="32">
        <v>18100</v>
      </c>
      <c r="V60" s="51">
        <f t="shared" si="44"/>
        <v>0.25386014690227504</v>
      </c>
      <c r="W60" s="6">
        <v>38.11</v>
      </c>
      <c r="X60" s="32">
        <v>35600</v>
      </c>
      <c r="Y60" s="51">
        <f t="shared" si="45"/>
        <v>0.4823201223684086</v>
      </c>
      <c r="Z60" s="6">
        <v>38.15</v>
      </c>
      <c r="AA60" s="32">
        <v>17400</v>
      </c>
      <c r="AB60" s="51">
        <f t="shared" si="46"/>
        <v>0.24313595072444733</v>
      </c>
      <c r="AC60" s="41">
        <v>38.06</v>
      </c>
      <c r="AD60" s="32">
        <v>130000</v>
      </c>
      <c r="AE60" s="51">
        <f t="shared" si="47"/>
        <v>1.1838274598796321</v>
      </c>
      <c r="AF60" s="6">
        <v>38.090000000000003</v>
      </c>
      <c r="AG60" s="32">
        <v>332000</v>
      </c>
      <c r="AH60" s="51">
        <f t="shared" si="48"/>
        <v>4.7142350017749379</v>
      </c>
      <c r="AI60" s="6">
        <v>37.99</v>
      </c>
      <c r="AJ60" s="32">
        <v>145000</v>
      </c>
      <c r="AK60" s="51">
        <f t="shared" si="49"/>
        <v>1.7066975520071943</v>
      </c>
      <c r="AL60" s="46">
        <v>38.270000000000003</v>
      </c>
      <c r="AM60" s="32">
        <v>101000</v>
      </c>
      <c r="AN60" s="51">
        <f t="shared" si="50"/>
        <v>1.8472185643636789</v>
      </c>
      <c r="AO60" s="6">
        <v>38.21</v>
      </c>
      <c r="AP60" s="32">
        <v>220000</v>
      </c>
      <c r="AQ60" s="51">
        <f t="shared" si="51"/>
        <v>2.0596473883671118</v>
      </c>
      <c r="AR60" s="6">
        <v>38.64</v>
      </c>
      <c r="AS60" s="32">
        <v>286000</v>
      </c>
      <c r="AT60" s="51">
        <f t="shared" si="52"/>
        <v>3.6767069047527223</v>
      </c>
      <c r="AV60" s="36" t="s">
        <v>39</v>
      </c>
      <c r="AW60" s="80">
        <f t="shared" si="53"/>
        <v>0.25386014690227504</v>
      </c>
      <c r="AX60" s="80">
        <f t="shared" si="54"/>
        <v>0.4823201223684086</v>
      </c>
      <c r="AY60" s="80">
        <f t="shared" si="55"/>
        <v>0.24313595072444733</v>
      </c>
      <c r="AZ60" s="80"/>
      <c r="BA60" s="80">
        <f t="shared" si="56"/>
        <v>1.1838274598796321</v>
      </c>
      <c r="BB60" s="80">
        <f t="shared" si="57"/>
        <v>4.7142350017749379</v>
      </c>
      <c r="BC60" s="80">
        <f t="shared" si="58"/>
        <v>1.7066975520071943</v>
      </c>
      <c r="BD60" s="80"/>
      <c r="BE60" s="80">
        <f t="shared" si="59"/>
        <v>1.8472185643636789</v>
      </c>
      <c r="BF60" s="80">
        <f t="shared" si="73"/>
        <v>2.0596473883671118</v>
      </c>
      <c r="BG60" s="80">
        <f t="shared" si="61"/>
        <v>3.6767069047527223</v>
      </c>
      <c r="BP60" s="36" t="s">
        <v>39</v>
      </c>
      <c r="BQ60" s="80">
        <f t="shared" ref="BQ60:CA62" si="76">AW60</f>
        <v>0.25386014690227504</v>
      </c>
      <c r="BR60" s="80">
        <f t="shared" si="76"/>
        <v>0.4823201223684086</v>
      </c>
      <c r="BS60" s="80">
        <f t="shared" si="76"/>
        <v>0.24313595072444733</v>
      </c>
      <c r="BT60" s="80">
        <f t="shared" si="76"/>
        <v>0</v>
      </c>
      <c r="BU60" s="80">
        <f t="shared" si="76"/>
        <v>1.1838274598796321</v>
      </c>
      <c r="BV60" s="80">
        <f t="shared" si="76"/>
        <v>4.7142350017749379</v>
      </c>
      <c r="BW60" s="80">
        <f t="shared" si="76"/>
        <v>1.7066975520071943</v>
      </c>
      <c r="BX60" s="80">
        <f t="shared" si="76"/>
        <v>0</v>
      </c>
      <c r="BY60" s="80">
        <f t="shared" si="76"/>
        <v>1.8472185643636789</v>
      </c>
      <c r="BZ60" s="80">
        <f t="shared" si="76"/>
        <v>2.0596473883671118</v>
      </c>
      <c r="CA60" s="80">
        <f t="shared" si="76"/>
        <v>3.6767069047527223</v>
      </c>
      <c r="CJ60" s="36" t="s">
        <v>39</v>
      </c>
      <c r="CK60" s="91">
        <f t="shared" si="63"/>
        <v>18100</v>
      </c>
      <c r="CL60" s="91">
        <f t="shared" si="64"/>
        <v>35600</v>
      </c>
      <c r="CM60" s="91">
        <f t="shared" si="65"/>
        <v>17400</v>
      </c>
      <c r="CN60" s="92"/>
      <c r="CO60" s="91">
        <f t="shared" si="66"/>
        <v>130000</v>
      </c>
      <c r="CP60" s="91">
        <f t="shared" si="67"/>
        <v>332000</v>
      </c>
      <c r="CQ60" s="91">
        <f t="shared" si="68"/>
        <v>145000</v>
      </c>
      <c r="CR60" s="92"/>
      <c r="CS60" s="91">
        <f t="shared" si="69"/>
        <v>101000</v>
      </c>
      <c r="CT60" s="91">
        <f t="shared" si="70"/>
        <v>220000</v>
      </c>
      <c r="CU60" s="91">
        <f t="shared" si="71"/>
        <v>286000</v>
      </c>
    </row>
    <row r="61" spans="19:99" ht="21.95" customHeight="1" x14ac:dyDescent="0.15">
      <c r="S61" s="36" t="s">
        <v>40</v>
      </c>
      <c r="T61" s="41">
        <v>38.26</v>
      </c>
      <c r="U61" s="32">
        <v>2510</v>
      </c>
      <c r="V61" s="51">
        <f t="shared" si="44"/>
        <v>3.5203810426779586E-2</v>
      </c>
      <c r="W61" s="6">
        <v>38.08</v>
      </c>
      <c r="X61" s="32">
        <v>3890</v>
      </c>
      <c r="Y61" s="51">
        <f t="shared" si="45"/>
        <v>5.2702957191379476E-2</v>
      </c>
      <c r="Z61" s="6">
        <v>38.369999999999997</v>
      </c>
      <c r="AA61" s="32">
        <v>3590</v>
      </c>
      <c r="AB61" s="51">
        <f t="shared" si="46"/>
        <v>5.0164256500044017E-2</v>
      </c>
      <c r="AC61" s="41">
        <v>37.94</v>
      </c>
      <c r="AD61" s="32">
        <v>15500</v>
      </c>
      <c r="AE61" s="51">
        <f t="shared" si="47"/>
        <v>0.14114865867795615</v>
      </c>
      <c r="AF61" s="6">
        <v>38</v>
      </c>
      <c r="AG61" s="32">
        <v>89500</v>
      </c>
      <c r="AH61" s="51">
        <f t="shared" si="48"/>
        <v>1.2708555200567981</v>
      </c>
      <c r="AI61" s="6">
        <v>37.94</v>
      </c>
      <c r="AJ61" s="32">
        <v>25300</v>
      </c>
      <c r="AK61" s="51">
        <f t="shared" si="49"/>
        <v>0.29778929700539314</v>
      </c>
      <c r="AL61" s="46">
        <v>38.21</v>
      </c>
      <c r="AM61" s="32">
        <v>38900</v>
      </c>
      <c r="AN61" s="51">
        <f t="shared" si="50"/>
        <v>0.71145348667076347</v>
      </c>
      <c r="AO61" s="6">
        <v>38.15</v>
      </c>
      <c r="AP61" s="32">
        <v>50800</v>
      </c>
      <c r="AQ61" s="51">
        <f t="shared" si="51"/>
        <v>0.47559130604113303</v>
      </c>
      <c r="AR61" s="6">
        <v>38.590000000000003</v>
      </c>
      <c r="AS61" s="32">
        <v>87000</v>
      </c>
      <c r="AT61" s="51">
        <f>(AS61/AS$63)*100</f>
        <v>1.1184388136835204</v>
      </c>
      <c r="AV61" s="36" t="s">
        <v>40</v>
      </c>
      <c r="AW61" s="73">
        <f t="shared" si="53"/>
        <v>3.5203810426779586E-2</v>
      </c>
      <c r="AX61" s="73">
        <f t="shared" si="54"/>
        <v>5.2702957191379476E-2</v>
      </c>
      <c r="AY61" s="73">
        <f t="shared" si="55"/>
        <v>5.0164256500044017E-2</v>
      </c>
      <c r="AZ61" s="73"/>
      <c r="BA61" s="80">
        <f t="shared" si="56"/>
        <v>0.14114865867795615</v>
      </c>
      <c r="BB61" s="80">
        <f t="shared" si="57"/>
        <v>1.2708555200567981</v>
      </c>
      <c r="BC61" s="80">
        <f t="shared" si="58"/>
        <v>0.29778929700539314</v>
      </c>
      <c r="BD61" s="80"/>
      <c r="BE61" s="80">
        <f t="shared" si="59"/>
        <v>0.71145348667076347</v>
      </c>
      <c r="BF61" s="80">
        <f t="shared" si="73"/>
        <v>0.47559130604113303</v>
      </c>
      <c r="BG61" s="80">
        <f t="shared" si="61"/>
        <v>1.1184388136835204</v>
      </c>
      <c r="BP61" s="36" t="s">
        <v>40</v>
      </c>
      <c r="BQ61" s="80">
        <f t="shared" si="76"/>
        <v>3.5203810426779586E-2</v>
      </c>
      <c r="BR61" s="80">
        <f t="shared" si="76"/>
        <v>5.2702957191379476E-2</v>
      </c>
      <c r="BS61" s="80">
        <f t="shared" si="76"/>
        <v>5.0164256500044017E-2</v>
      </c>
      <c r="BT61" s="80">
        <f t="shared" si="76"/>
        <v>0</v>
      </c>
      <c r="BU61" s="80">
        <f t="shared" si="76"/>
        <v>0.14114865867795615</v>
      </c>
      <c r="BV61" s="80">
        <f t="shared" si="76"/>
        <v>1.2708555200567981</v>
      </c>
      <c r="BW61" s="80">
        <f t="shared" si="76"/>
        <v>0.29778929700539314</v>
      </c>
      <c r="BX61" s="80">
        <f t="shared" si="76"/>
        <v>0</v>
      </c>
      <c r="BY61" s="80">
        <f t="shared" si="76"/>
        <v>0.71145348667076347</v>
      </c>
      <c r="BZ61" s="80">
        <f t="shared" si="76"/>
        <v>0.47559130604113303</v>
      </c>
      <c r="CA61" s="80">
        <f t="shared" si="76"/>
        <v>1.1184388136835204</v>
      </c>
      <c r="CJ61" s="36" t="s">
        <v>40</v>
      </c>
      <c r="CK61" s="91">
        <f t="shared" si="63"/>
        <v>2510</v>
      </c>
      <c r="CL61" s="91">
        <f t="shared" si="64"/>
        <v>3890</v>
      </c>
      <c r="CM61" s="91">
        <f t="shared" si="65"/>
        <v>3590</v>
      </c>
      <c r="CN61" s="93"/>
      <c r="CO61" s="91">
        <f t="shared" si="66"/>
        <v>15500</v>
      </c>
      <c r="CP61" s="91">
        <f t="shared" si="67"/>
        <v>89500</v>
      </c>
      <c r="CQ61" s="91">
        <f t="shared" si="68"/>
        <v>25300</v>
      </c>
      <c r="CR61" s="92"/>
      <c r="CS61" s="91">
        <f t="shared" si="69"/>
        <v>38900</v>
      </c>
      <c r="CT61" s="91">
        <f t="shared" si="70"/>
        <v>50800</v>
      </c>
      <c r="CU61" s="91">
        <f t="shared" si="71"/>
        <v>87000</v>
      </c>
    </row>
    <row r="62" spans="19:99" ht="21.95" customHeight="1" thickBot="1" x14ac:dyDescent="0.2">
      <c r="S62" s="37" t="s">
        <v>41</v>
      </c>
      <c r="T62" s="42"/>
      <c r="U62" s="33">
        <v>0</v>
      </c>
      <c r="V62" s="52">
        <f>(U62/U$63)*100</f>
        <v>0</v>
      </c>
      <c r="W62" s="29"/>
      <c r="X62" s="33">
        <v>0</v>
      </c>
      <c r="Y62" s="52">
        <f>(X62/X$63)*100</f>
        <v>0</v>
      </c>
      <c r="Z62" s="29"/>
      <c r="AA62" s="33">
        <v>0</v>
      </c>
      <c r="AB62" s="52">
        <f>(AA62/AA$63)*100</f>
        <v>0</v>
      </c>
      <c r="AC62" s="42">
        <v>38</v>
      </c>
      <c r="AD62" s="33">
        <v>2630</v>
      </c>
      <c r="AE62" s="52">
        <f>(AD62/AD$63)*100</f>
        <v>2.3949740149872556E-2</v>
      </c>
      <c r="AF62" s="29">
        <v>38</v>
      </c>
      <c r="AG62" s="33">
        <v>17000</v>
      </c>
      <c r="AH62" s="52">
        <f>(AG62/AG$63)*100</f>
        <v>0.24139155129570466</v>
      </c>
      <c r="AI62" s="29">
        <v>37.869999999999997</v>
      </c>
      <c r="AJ62" s="33">
        <v>9640</v>
      </c>
      <c r="AK62" s="52">
        <f>(AJ62/AJ$63)*100</f>
        <v>0.1134659613886162</v>
      </c>
      <c r="AL62" s="47">
        <v>38.14</v>
      </c>
      <c r="AM62" s="33">
        <v>6580</v>
      </c>
      <c r="AN62" s="52">
        <f>(AM62/AM$63)*100</f>
        <v>0.12034354607438622</v>
      </c>
      <c r="AO62" s="29">
        <v>38.15</v>
      </c>
      <c r="AP62" s="33">
        <v>9640</v>
      </c>
      <c r="AQ62" s="52">
        <f>(AP62/AP$63)*100</f>
        <v>9.0250003744813428E-2</v>
      </c>
      <c r="AR62" s="29">
        <v>38.61</v>
      </c>
      <c r="AS62" s="33">
        <v>14600</v>
      </c>
      <c r="AT62" s="52">
        <f>(AS62/AS$63)*100</f>
        <v>0.18769203080206204</v>
      </c>
      <c r="AV62" s="77" t="s">
        <v>41</v>
      </c>
      <c r="AW62" s="78">
        <f t="shared" si="53"/>
        <v>0</v>
      </c>
      <c r="AX62" s="78">
        <f t="shared" si="54"/>
        <v>0</v>
      </c>
      <c r="AY62" s="78">
        <f t="shared" si="55"/>
        <v>0</v>
      </c>
      <c r="AZ62" s="78"/>
      <c r="BA62" s="81">
        <f t="shared" si="56"/>
        <v>2.3949740149872556E-2</v>
      </c>
      <c r="BB62" s="81">
        <f t="shared" si="57"/>
        <v>0.24139155129570466</v>
      </c>
      <c r="BC62" s="81">
        <f t="shared" si="58"/>
        <v>0.1134659613886162</v>
      </c>
      <c r="BD62" s="81"/>
      <c r="BE62" s="81">
        <f t="shared" si="59"/>
        <v>0.12034354607438622</v>
      </c>
      <c r="BF62" s="81">
        <f>AQ62</f>
        <v>9.0250003744813428E-2</v>
      </c>
      <c r="BG62" s="81">
        <f>AT62</f>
        <v>0.18769203080206204</v>
      </c>
      <c r="BP62" s="77" t="s">
        <v>41</v>
      </c>
      <c r="BQ62" s="81">
        <f t="shared" si="76"/>
        <v>0</v>
      </c>
      <c r="BR62" s="81">
        <f t="shared" si="76"/>
        <v>0</v>
      </c>
      <c r="BS62" s="81">
        <f t="shared" si="76"/>
        <v>0</v>
      </c>
      <c r="BT62" s="81">
        <f t="shared" si="76"/>
        <v>0</v>
      </c>
      <c r="BU62" s="81">
        <f t="shared" si="76"/>
        <v>2.3949740149872556E-2</v>
      </c>
      <c r="BV62" s="81">
        <f t="shared" si="76"/>
        <v>0.24139155129570466</v>
      </c>
      <c r="BW62" s="81">
        <f t="shared" si="76"/>
        <v>0.1134659613886162</v>
      </c>
      <c r="BX62" s="81">
        <f t="shared" si="76"/>
        <v>0</v>
      </c>
      <c r="BY62" s="81">
        <f t="shared" si="76"/>
        <v>0.12034354607438622</v>
      </c>
      <c r="BZ62" s="81">
        <f t="shared" si="76"/>
        <v>9.0250003744813428E-2</v>
      </c>
      <c r="CA62" s="81">
        <f t="shared" si="76"/>
        <v>0.18769203080206204</v>
      </c>
      <c r="CJ62" s="90" t="s">
        <v>41</v>
      </c>
      <c r="CK62" s="94">
        <f t="shared" si="63"/>
        <v>0</v>
      </c>
      <c r="CL62" s="94">
        <f t="shared" si="64"/>
        <v>0</v>
      </c>
      <c r="CM62" s="94">
        <f t="shared" si="65"/>
        <v>0</v>
      </c>
      <c r="CN62" s="95"/>
      <c r="CO62" s="94">
        <f t="shared" si="66"/>
        <v>2630</v>
      </c>
      <c r="CP62" s="94">
        <f t="shared" si="67"/>
        <v>17000</v>
      </c>
      <c r="CQ62" s="94">
        <f t="shared" si="68"/>
        <v>9640</v>
      </c>
      <c r="CR62" s="94"/>
      <c r="CS62" s="94">
        <f t="shared" si="69"/>
        <v>6580</v>
      </c>
      <c r="CT62" s="94">
        <f t="shared" si="70"/>
        <v>9640</v>
      </c>
      <c r="CU62" s="94">
        <f t="shared" si="71"/>
        <v>14600</v>
      </c>
    </row>
    <row r="63" spans="19:99" ht="21.95" customHeight="1" thickTop="1" x14ac:dyDescent="0.15">
      <c r="S63" s="38" t="s">
        <v>65</v>
      </c>
      <c r="T63" s="43"/>
      <c r="U63" s="31">
        <f>SUM(U54:U62)</f>
        <v>7129910</v>
      </c>
      <c r="V63" s="82">
        <f>SUM(V54:V62)</f>
        <v>99.999999999999986</v>
      </c>
      <c r="W63" s="30"/>
      <c r="X63" s="31">
        <f>SUM(X54:X62)</f>
        <v>7380990</v>
      </c>
      <c r="Y63" s="82">
        <f>SUM(Y54:Y62)</f>
        <v>99.999999999999986</v>
      </c>
      <c r="Z63" s="30"/>
      <c r="AA63" s="31">
        <f>SUM(AA54:AA62)</f>
        <v>7156490</v>
      </c>
      <c r="AB63" s="82">
        <f>SUM(AB54:AB62)</f>
        <v>100</v>
      </c>
      <c r="AC63" s="43"/>
      <c r="AD63" s="31">
        <f>SUM(AD54:AD62)</f>
        <v>10981330</v>
      </c>
      <c r="AE63" s="82">
        <f>SUM(AE54:AE62)</f>
        <v>100.00000000000001</v>
      </c>
      <c r="AF63" s="30"/>
      <c r="AG63" s="31">
        <f>SUM(AG54:AG62)</f>
        <v>7042500</v>
      </c>
      <c r="AH63" s="82">
        <f>SUM(AH54:AH62)</f>
        <v>100.00000000000001</v>
      </c>
      <c r="AI63" s="30"/>
      <c r="AJ63" s="31">
        <f>SUM(AJ54:AJ62)</f>
        <v>8495940</v>
      </c>
      <c r="AK63" s="82">
        <f>SUM(AK54:AK62)</f>
        <v>100</v>
      </c>
      <c r="AL63" s="48"/>
      <c r="AM63" s="31">
        <f>SUM(AM54:AM62)</f>
        <v>5467680</v>
      </c>
      <c r="AN63" s="82">
        <f>SUM(AN54:AN62)</f>
        <v>100</v>
      </c>
      <c r="AO63" s="30"/>
      <c r="AP63" s="31">
        <f>SUM(AP54:AP62)</f>
        <v>10681440</v>
      </c>
      <c r="AQ63" s="82">
        <f>SUM(AQ54:AQ62)</f>
        <v>100.00000000000001</v>
      </c>
      <c r="AR63" s="30"/>
      <c r="AS63" s="31">
        <f>SUM(AS54:AS62)</f>
        <v>7778700</v>
      </c>
      <c r="AT63" s="82">
        <f>SUM(AT54:AT62)</f>
        <v>99.999999999999986</v>
      </c>
      <c r="AV63" s="38" t="s">
        <v>65</v>
      </c>
      <c r="AW63" s="76">
        <f>SUM(AW54:AW62)</f>
        <v>99.999999999999986</v>
      </c>
      <c r="AX63" s="76">
        <f t="shared" ref="AX63:AY63" si="77">SUM(AX54:AX62)</f>
        <v>99.999999999999986</v>
      </c>
      <c r="AY63" s="76">
        <f t="shared" si="77"/>
        <v>100</v>
      </c>
      <c r="AZ63" s="76"/>
      <c r="BA63" s="76">
        <f t="shared" ref="BA63:BC63" si="78">SUM(BA54:BA62)</f>
        <v>100.00000000000001</v>
      </c>
      <c r="BB63" s="76">
        <f t="shared" si="78"/>
        <v>100.00000000000001</v>
      </c>
      <c r="BC63" s="76">
        <f t="shared" si="78"/>
        <v>100</v>
      </c>
      <c r="BD63" s="76"/>
      <c r="BE63" s="76">
        <f t="shared" ref="BE63:BG63" si="79">SUM(BE54:BE62)</f>
        <v>100</v>
      </c>
      <c r="BF63" s="76">
        <f t="shared" si="79"/>
        <v>100.00000000000001</v>
      </c>
      <c r="BG63" s="76">
        <f t="shared" si="79"/>
        <v>99.999999999999986</v>
      </c>
      <c r="BP63" s="38" t="s">
        <v>65</v>
      </c>
      <c r="BQ63" s="76">
        <f>SUM(BQ54:BQ62)</f>
        <v>99.999999999999986</v>
      </c>
      <c r="BR63" s="76">
        <f t="shared" ref="BR63:BS63" si="80">SUM(BR54:BR62)</f>
        <v>99.999999999999986</v>
      </c>
      <c r="BS63" s="76">
        <f t="shared" si="80"/>
        <v>99.999999999999986</v>
      </c>
      <c r="BT63" s="76"/>
      <c r="BU63" s="76">
        <f t="shared" ref="BU63:BW63" si="81">SUM(BU54:BU62)</f>
        <v>100</v>
      </c>
      <c r="BV63" s="76">
        <f t="shared" si="81"/>
        <v>100.00000000000001</v>
      </c>
      <c r="BW63" s="76">
        <f t="shared" si="81"/>
        <v>100</v>
      </c>
      <c r="BX63" s="76"/>
      <c r="BY63" s="76">
        <f t="shared" ref="BY63:CA63" si="82">SUM(BY54:BY62)</f>
        <v>100</v>
      </c>
      <c r="BZ63" s="76">
        <f t="shared" si="82"/>
        <v>100</v>
      </c>
      <c r="CA63" s="76">
        <f t="shared" si="82"/>
        <v>100</v>
      </c>
      <c r="CJ63" s="38" t="s">
        <v>65</v>
      </c>
      <c r="CK63" s="96">
        <f>SUM(CK54:CK62)</f>
        <v>7129910</v>
      </c>
      <c r="CL63" s="96">
        <f t="shared" ref="CL63:CM63" si="83">SUM(CL54:CL62)</f>
        <v>7380990</v>
      </c>
      <c r="CM63" s="96">
        <f t="shared" si="83"/>
        <v>7156490</v>
      </c>
      <c r="CN63" s="96"/>
      <c r="CO63" s="96">
        <f t="shared" ref="CO63:CQ63" si="84">SUM(CO54:CO62)</f>
        <v>10981330</v>
      </c>
      <c r="CP63" s="96">
        <f t="shared" si="84"/>
        <v>7042500</v>
      </c>
      <c r="CQ63" s="96">
        <f t="shared" si="84"/>
        <v>8495940</v>
      </c>
      <c r="CR63" s="96"/>
      <c r="CS63" s="96">
        <f t="shared" ref="CS63:CU63" si="85">SUM(CS54:CS62)</f>
        <v>5467680</v>
      </c>
      <c r="CT63" s="96">
        <f t="shared" si="85"/>
        <v>10681440</v>
      </c>
      <c r="CU63" s="96">
        <f t="shared" si="85"/>
        <v>7778700</v>
      </c>
    </row>
    <row r="64" spans="19:99" ht="21.95" customHeight="1" x14ac:dyDescent="0.15"/>
    <row r="65" spans="19:99" ht="21.95" customHeight="1" x14ac:dyDescent="0.15"/>
    <row r="66" spans="19:99" ht="21.95" customHeight="1" x14ac:dyDescent="0.15"/>
    <row r="67" spans="19:99" ht="21.95" customHeight="1" x14ac:dyDescent="0.15">
      <c r="S67" s="98" t="s">
        <v>1</v>
      </c>
      <c r="T67" s="175" t="s">
        <v>12</v>
      </c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75"/>
      <c r="AL67" s="175"/>
      <c r="AM67" s="175"/>
      <c r="AN67" s="175"/>
      <c r="AO67" s="175"/>
      <c r="AP67" s="175"/>
      <c r="AQ67" s="175"/>
      <c r="AR67" s="175"/>
      <c r="AS67" s="175"/>
      <c r="AT67" s="175"/>
    </row>
    <row r="68" spans="19:99" ht="21.95" customHeight="1" x14ac:dyDescent="0.15">
      <c r="S68" s="98" t="s">
        <v>67</v>
      </c>
      <c r="T68" s="172" t="s">
        <v>68</v>
      </c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72"/>
      <c r="AG68" s="172"/>
      <c r="AH68" s="172"/>
      <c r="AI68" s="172"/>
      <c r="AJ68" s="172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</row>
    <row r="69" spans="19:99" ht="21.95" customHeight="1" x14ac:dyDescent="0.15">
      <c r="S69" s="102" t="s">
        <v>59</v>
      </c>
      <c r="T69" s="182" t="s">
        <v>56</v>
      </c>
      <c r="U69" s="172"/>
      <c r="V69" s="172"/>
      <c r="W69" s="172"/>
      <c r="X69" s="172"/>
      <c r="Y69" s="172"/>
      <c r="Z69" s="172"/>
      <c r="AA69" s="172"/>
      <c r="AB69" s="183"/>
      <c r="AC69" s="182" t="s">
        <v>57</v>
      </c>
      <c r="AD69" s="172"/>
      <c r="AE69" s="172"/>
      <c r="AF69" s="172"/>
      <c r="AG69" s="172"/>
      <c r="AH69" s="172"/>
      <c r="AI69" s="172"/>
      <c r="AJ69" s="172"/>
      <c r="AK69" s="174"/>
      <c r="AL69" s="173" t="s">
        <v>58</v>
      </c>
      <c r="AM69" s="172"/>
      <c r="AN69" s="172"/>
      <c r="AO69" s="172"/>
      <c r="AP69" s="172"/>
      <c r="AQ69" s="172"/>
      <c r="AR69" s="172"/>
      <c r="AS69" s="172"/>
      <c r="AT69" s="174"/>
    </row>
    <row r="70" spans="19:99" ht="21.95" customHeight="1" x14ac:dyDescent="0.15">
      <c r="S70" s="26" t="s">
        <v>79</v>
      </c>
      <c r="T70" s="184" t="s">
        <v>55</v>
      </c>
      <c r="U70" s="185"/>
      <c r="V70" s="185"/>
      <c r="W70" s="172">
        <v>2</v>
      </c>
      <c r="X70" s="172"/>
      <c r="Y70" s="172"/>
      <c r="Z70" s="172">
        <v>3</v>
      </c>
      <c r="AA70" s="172"/>
      <c r="AB70" s="183"/>
      <c r="AC70" s="182">
        <v>1</v>
      </c>
      <c r="AD70" s="172"/>
      <c r="AE70" s="172"/>
      <c r="AF70" s="172">
        <v>2</v>
      </c>
      <c r="AG70" s="172"/>
      <c r="AH70" s="172"/>
      <c r="AI70" s="172">
        <v>3</v>
      </c>
      <c r="AJ70" s="172"/>
      <c r="AK70" s="174"/>
      <c r="AL70" s="173">
        <v>1</v>
      </c>
      <c r="AM70" s="172"/>
      <c r="AN70" s="172"/>
      <c r="AO70" s="172">
        <v>2</v>
      </c>
      <c r="AP70" s="172"/>
      <c r="AQ70" s="172"/>
      <c r="AR70" s="172">
        <v>3</v>
      </c>
      <c r="AS70" s="172"/>
      <c r="AT70" s="174"/>
      <c r="AV70" s="175" t="s">
        <v>12</v>
      </c>
      <c r="AW70" s="175"/>
      <c r="AX70" s="175"/>
      <c r="AY70" s="175"/>
      <c r="AZ70" s="175"/>
      <c r="BA70" s="175"/>
      <c r="BB70" s="175"/>
      <c r="BC70" s="175"/>
      <c r="BD70" s="175"/>
      <c r="BE70" s="175"/>
      <c r="BF70" s="175"/>
      <c r="BG70" s="175"/>
      <c r="BP70" s="175" t="s">
        <v>12</v>
      </c>
      <c r="BQ70" s="175"/>
      <c r="BR70" s="175"/>
      <c r="BS70" s="175"/>
      <c r="BT70" s="175"/>
      <c r="BU70" s="175"/>
      <c r="BV70" s="175"/>
      <c r="BW70" s="175"/>
      <c r="BX70" s="175"/>
      <c r="BY70" s="175"/>
      <c r="BZ70" s="175"/>
      <c r="CA70" s="175"/>
      <c r="CJ70" s="175" t="s">
        <v>12</v>
      </c>
      <c r="CK70" s="175"/>
      <c r="CL70" s="175"/>
      <c r="CM70" s="175"/>
      <c r="CN70" s="175"/>
      <c r="CO70" s="175"/>
      <c r="CP70" s="175"/>
      <c r="CQ70" s="175"/>
      <c r="CR70" s="175"/>
      <c r="CS70" s="175"/>
      <c r="CT70" s="175"/>
      <c r="CU70" s="175"/>
    </row>
    <row r="71" spans="19:99" ht="21.95" customHeight="1" x14ac:dyDescent="0.15">
      <c r="S71" s="102" t="s">
        <v>60</v>
      </c>
      <c r="T71" s="179">
        <v>23111102</v>
      </c>
      <c r="U71" s="180"/>
      <c r="V71" s="180"/>
      <c r="W71" s="180">
        <v>23111103</v>
      </c>
      <c r="X71" s="180"/>
      <c r="Y71" s="180"/>
      <c r="Z71" s="180">
        <v>23111104</v>
      </c>
      <c r="AA71" s="180"/>
      <c r="AB71" s="181"/>
      <c r="AC71" s="179">
        <v>23111105</v>
      </c>
      <c r="AD71" s="180"/>
      <c r="AE71" s="180"/>
      <c r="AF71" s="180">
        <v>23111106</v>
      </c>
      <c r="AG71" s="180"/>
      <c r="AH71" s="180"/>
      <c r="AI71" s="180">
        <v>23111107</v>
      </c>
      <c r="AJ71" s="180"/>
      <c r="AK71" s="186"/>
      <c r="AL71" s="187">
        <v>23111108</v>
      </c>
      <c r="AM71" s="180"/>
      <c r="AN71" s="180"/>
      <c r="AO71" s="180">
        <v>23111109</v>
      </c>
      <c r="AP71" s="180"/>
      <c r="AQ71" s="180"/>
      <c r="AR71" s="180">
        <v>23111110</v>
      </c>
      <c r="AS71" s="180"/>
      <c r="AT71" s="186"/>
      <c r="AV71" s="172" t="s">
        <v>68</v>
      </c>
      <c r="AW71" s="172"/>
      <c r="AX71" s="172"/>
      <c r="AY71" s="172"/>
      <c r="AZ71" s="172"/>
      <c r="BA71" s="172"/>
      <c r="BB71" s="172"/>
      <c r="BC71" s="172"/>
      <c r="BD71" s="172"/>
      <c r="BE71" s="172"/>
      <c r="BF71" s="172"/>
      <c r="BG71" s="172"/>
      <c r="BP71" s="172" t="s">
        <v>68</v>
      </c>
      <c r="BQ71" s="172"/>
      <c r="BR71" s="172"/>
      <c r="BS71" s="172"/>
      <c r="BT71" s="172"/>
      <c r="BU71" s="172"/>
      <c r="BV71" s="172"/>
      <c r="BW71" s="172"/>
      <c r="BX71" s="172"/>
      <c r="BY71" s="172"/>
      <c r="BZ71" s="172"/>
      <c r="CA71" s="172"/>
      <c r="CJ71" s="172" t="s">
        <v>68</v>
      </c>
      <c r="CK71" s="172"/>
      <c r="CL71" s="172"/>
      <c r="CM71" s="172"/>
      <c r="CN71" s="172"/>
      <c r="CO71" s="172"/>
      <c r="CP71" s="172"/>
      <c r="CQ71" s="172"/>
      <c r="CR71" s="172"/>
      <c r="CS71" s="172"/>
      <c r="CT71" s="172"/>
      <c r="CU71" s="172"/>
    </row>
    <row r="72" spans="19:99" ht="21.95" customHeight="1" thickBot="1" x14ac:dyDescent="0.2">
      <c r="S72" s="34" t="s">
        <v>64</v>
      </c>
      <c r="T72" s="39" t="s">
        <v>61</v>
      </c>
      <c r="U72" s="28" t="s">
        <v>62</v>
      </c>
      <c r="V72" s="49" t="s">
        <v>63</v>
      </c>
      <c r="W72" s="28" t="s">
        <v>61</v>
      </c>
      <c r="X72" s="28" t="s">
        <v>62</v>
      </c>
      <c r="Y72" s="49" t="s">
        <v>63</v>
      </c>
      <c r="Z72" s="28" t="s">
        <v>61</v>
      </c>
      <c r="AA72" s="28" t="s">
        <v>62</v>
      </c>
      <c r="AB72" s="54" t="s">
        <v>63</v>
      </c>
      <c r="AC72" s="39" t="s">
        <v>61</v>
      </c>
      <c r="AD72" s="28" t="s">
        <v>62</v>
      </c>
      <c r="AE72" s="49" t="s">
        <v>63</v>
      </c>
      <c r="AF72" s="28" t="s">
        <v>61</v>
      </c>
      <c r="AG72" s="28" t="s">
        <v>62</v>
      </c>
      <c r="AH72" s="49" t="s">
        <v>63</v>
      </c>
      <c r="AI72" s="28" t="s">
        <v>61</v>
      </c>
      <c r="AJ72" s="28" t="s">
        <v>62</v>
      </c>
      <c r="AK72" s="60" t="s">
        <v>63</v>
      </c>
      <c r="AL72" s="44" t="s">
        <v>61</v>
      </c>
      <c r="AM72" s="28" t="s">
        <v>62</v>
      </c>
      <c r="AN72" s="49" t="s">
        <v>63</v>
      </c>
      <c r="AO72" s="28" t="s">
        <v>61</v>
      </c>
      <c r="AP72" s="28" t="s">
        <v>62</v>
      </c>
      <c r="AQ72" s="49" t="s">
        <v>63</v>
      </c>
      <c r="AR72" s="28" t="s">
        <v>61</v>
      </c>
      <c r="AS72" s="28" t="s">
        <v>62</v>
      </c>
      <c r="AT72" s="60" t="s">
        <v>63</v>
      </c>
      <c r="AV72" s="74" t="s">
        <v>63</v>
      </c>
      <c r="AW72" s="75" t="s">
        <v>46</v>
      </c>
      <c r="AX72" s="75" t="s">
        <v>47</v>
      </c>
      <c r="AY72" s="75" t="s">
        <v>48</v>
      </c>
      <c r="AZ72" s="75"/>
      <c r="BA72" s="75" t="s">
        <v>49</v>
      </c>
      <c r="BB72" s="75" t="s">
        <v>50</v>
      </c>
      <c r="BC72" s="75" t="s">
        <v>51</v>
      </c>
      <c r="BD72" s="75"/>
      <c r="BE72" s="75" t="s">
        <v>52</v>
      </c>
      <c r="BF72" s="75" t="s">
        <v>53</v>
      </c>
      <c r="BG72" s="75" t="s">
        <v>54</v>
      </c>
      <c r="BP72" s="74" t="s">
        <v>63</v>
      </c>
      <c r="BQ72" s="75" t="s">
        <v>46</v>
      </c>
      <c r="BR72" s="75" t="s">
        <v>47</v>
      </c>
      <c r="BS72" s="75" t="s">
        <v>48</v>
      </c>
      <c r="BT72" s="75"/>
      <c r="BU72" s="75" t="s">
        <v>49</v>
      </c>
      <c r="BV72" s="75" t="s">
        <v>50</v>
      </c>
      <c r="BW72" s="75" t="s">
        <v>51</v>
      </c>
      <c r="BX72" s="75"/>
      <c r="BY72" s="75" t="s">
        <v>52</v>
      </c>
      <c r="BZ72" s="75" t="s">
        <v>53</v>
      </c>
      <c r="CA72" s="75" t="s">
        <v>54</v>
      </c>
      <c r="CJ72" s="97" t="s">
        <v>62</v>
      </c>
      <c r="CK72" s="28" t="s">
        <v>46</v>
      </c>
      <c r="CL72" s="28" t="s">
        <v>47</v>
      </c>
      <c r="CM72" s="28" t="s">
        <v>48</v>
      </c>
      <c r="CN72" s="28"/>
      <c r="CO72" s="28" t="s">
        <v>49</v>
      </c>
      <c r="CP72" s="28" t="s">
        <v>50</v>
      </c>
      <c r="CQ72" s="28" t="s">
        <v>51</v>
      </c>
      <c r="CR72" s="28"/>
      <c r="CS72" s="28" t="s">
        <v>52</v>
      </c>
      <c r="CT72" s="28" t="s">
        <v>53</v>
      </c>
      <c r="CU72" s="28" t="s">
        <v>54</v>
      </c>
    </row>
    <row r="73" spans="19:99" ht="21.95" customHeight="1" thickTop="1" x14ac:dyDescent="0.15">
      <c r="S73" s="35" t="s">
        <v>33</v>
      </c>
      <c r="T73" s="40">
        <v>40.54</v>
      </c>
      <c r="U73" s="31">
        <v>1270000</v>
      </c>
      <c r="V73" s="82">
        <f>(U73/U$82)*100</f>
        <v>52.252622917095252</v>
      </c>
      <c r="W73" s="27">
        <v>40.229999999999997</v>
      </c>
      <c r="X73" s="31">
        <v>1440000</v>
      </c>
      <c r="Y73" s="82">
        <f>(X73/X$82)*100</f>
        <v>49.516866682713797</v>
      </c>
      <c r="Z73" s="27">
        <v>40.47</v>
      </c>
      <c r="AA73" s="31">
        <v>1390000</v>
      </c>
      <c r="AB73" s="82">
        <f>(AA73/AA$82)*100</f>
        <v>47.169811320754718</v>
      </c>
      <c r="AC73" s="40">
        <v>40.06</v>
      </c>
      <c r="AD73" s="31">
        <v>1960000</v>
      </c>
      <c r="AE73" s="82">
        <f>(AD73/AD$82)*100</f>
        <v>44.049893246432184</v>
      </c>
      <c r="AF73" s="27">
        <v>40.270000000000003</v>
      </c>
      <c r="AG73" s="31">
        <v>1000000</v>
      </c>
      <c r="AH73" s="82">
        <f>(AG73/AG$82)*100</f>
        <v>35.558969216600353</v>
      </c>
      <c r="AI73" s="27">
        <v>40.159999999999997</v>
      </c>
      <c r="AJ73" s="31">
        <v>1100000</v>
      </c>
      <c r="AK73" s="82">
        <f>(AJ73/AJ$82)*100</f>
        <v>42.643923240938165</v>
      </c>
      <c r="AL73" s="45">
        <v>40.380000000000003</v>
      </c>
      <c r="AM73" s="31">
        <v>1130000</v>
      </c>
      <c r="AN73" s="82">
        <f>(AM73/AM$82)*100</f>
        <v>48.300506086718642</v>
      </c>
      <c r="AO73" s="27">
        <v>40.22</v>
      </c>
      <c r="AP73" s="31">
        <v>2190000</v>
      </c>
      <c r="AQ73" s="82">
        <f>(AP73/AP$82)*100</f>
        <v>54.3424317617866</v>
      </c>
      <c r="AR73" s="27">
        <v>40.71</v>
      </c>
      <c r="AS73" s="31">
        <v>1160000</v>
      </c>
      <c r="AT73" s="82">
        <f>(AS73/AS$82)*100</f>
        <v>37.412717098579286</v>
      </c>
      <c r="AV73" s="35" t="s">
        <v>33</v>
      </c>
      <c r="AW73" s="79">
        <f>V73</f>
        <v>52.252622917095252</v>
      </c>
      <c r="AX73" s="79">
        <f>Y73</f>
        <v>49.516866682713797</v>
      </c>
      <c r="AY73" s="79">
        <f>AB73</f>
        <v>47.169811320754718</v>
      </c>
      <c r="AZ73" s="79"/>
      <c r="BA73" s="79">
        <f>AE73</f>
        <v>44.049893246432184</v>
      </c>
      <c r="BB73" s="79">
        <f>AH73</f>
        <v>35.558969216600353</v>
      </c>
      <c r="BC73" s="79">
        <f>AK73</f>
        <v>42.643923240938165</v>
      </c>
      <c r="BD73" s="79"/>
      <c r="BE73" s="79">
        <f>AN73</f>
        <v>48.300506086718642</v>
      </c>
      <c r="BF73" s="79">
        <f>AQ73</f>
        <v>54.3424317617866</v>
      </c>
      <c r="BG73" s="79">
        <f>AT73</f>
        <v>37.412717098579286</v>
      </c>
      <c r="BP73" s="35" t="s">
        <v>33</v>
      </c>
      <c r="BQ73" s="79">
        <f t="shared" ref="BQ73:CA73" si="86">AW73</f>
        <v>52.252622917095252</v>
      </c>
      <c r="BR73" s="79">
        <f t="shared" si="86"/>
        <v>49.516866682713797</v>
      </c>
      <c r="BS73" s="79">
        <f t="shared" si="86"/>
        <v>47.169811320754718</v>
      </c>
      <c r="BT73" s="79">
        <f t="shared" si="86"/>
        <v>0</v>
      </c>
      <c r="BU73" s="79">
        <f t="shared" si="86"/>
        <v>44.049893246432184</v>
      </c>
      <c r="BV73" s="79">
        <f t="shared" si="86"/>
        <v>35.558969216600353</v>
      </c>
      <c r="BW73" s="79">
        <f t="shared" si="86"/>
        <v>42.643923240938165</v>
      </c>
      <c r="BX73" s="79">
        <f t="shared" si="86"/>
        <v>0</v>
      </c>
      <c r="BY73" s="79">
        <f t="shared" si="86"/>
        <v>48.300506086718642</v>
      </c>
      <c r="BZ73" s="79">
        <f t="shared" si="86"/>
        <v>54.3424317617866</v>
      </c>
      <c r="CA73" s="79">
        <f t="shared" si="86"/>
        <v>37.412717098579286</v>
      </c>
      <c r="CJ73" s="35" t="s">
        <v>33</v>
      </c>
      <c r="CK73" s="91">
        <f>U73</f>
        <v>1270000</v>
      </c>
      <c r="CL73" s="91">
        <f>X73</f>
        <v>1440000</v>
      </c>
      <c r="CM73" s="91">
        <f>AA73</f>
        <v>1390000</v>
      </c>
      <c r="CN73" s="91"/>
      <c r="CO73" s="91">
        <f>AD73</f>
        <v>1960000</v>
      </c>
      <c r="CP73" s="91">
        <f>AG73</f>
        <v>1000000</v>
      </c>
      <c r="CQ73" s="91">
        <f>AJ73</f>
        <v>1100000</v>
      </c>
      <c r="CR73" s="91"/>
      <c r="CS73" s="91">
        <f>AM73</f>
        <v>1130000</v>
      </c>
      <c r="CT73" s="91">
        <f>AP73</f>
        <v>2190000</v>
      </c>
      <c r="CU73" s="91">
        <f>AS73</f>
        <v>1160000</v>
      </c>
    </row>
    <row r="74" spans="19:99" ht="21.95" customHeight="1" x14ac:dyDescent="0.15">
      <c r="S74" s="36" t="s">
        <v>34</v>
      </c>
      <c r="T74" s="41">
        <v>39.979999999999997</v>
      </c>
      <c r="U74" s="32">
        <v>34200</v>
      </c>
      <c r="V74" s="82">
        <f t="shared" ref="V74:V81" si="87">(U74/U$82)*100</f>
        <v>1.4071178769800452</v>
      </c>
      <c r="W74" s="6">
        <v>40.08</v>
      </c>
      <c r="X74" s="32">
        <v>52600</v>
      </c>
      <c r="Y74" s="82">
        <f t="shared" ref="Y74:Y81" si="88">(X74/X$82)*100</f>
        <v>1.808741102438018</v>
      </c>
      <c r="Z74" s="6">
        <v>40</v>
      </c>
      <c r="AA74" s="32">
        <v>31400</v>
      </c>
      <c r="AB74" s="82">
        <f t="shared" ref="AB74:AB81" si="89">(AA74/AA$82)*100</f>
        <v>1.0655626442242434</v>
      </c>
      <c r="AC74" s="41">
        <v>39.86</v>
      </c>
      <c r="AD74" s="32">
        <v>174000</v>
      </c>
      <c r="AE74" s="82">
        <f t="shared" ref="AE74:AE81" si="90">(AD74/AD$82)*100</f>
        <v>3.9105517473873466</v>
      </c>
      <c r="AF74" s="6">
        <v>40.090000000000003</v>
      </c>
      <c r="AG74" s="32">
        <v>117000</v>
      </c>
      <c r="AH74" s="82">
        <f t="shared" ref="AH74:AH81" si="91">(AG74/AG$82)*100</f>
        <v>4.1603993983422409</v>
      </c>
      <c r="AI74" s="6">
        <v>40.01</v>
      </c>
      <c r="AJ74" s="32">
        <v>107000</v>
      </c>
      <c r="AK74" s="82">
        <f t="shared" ref="AK74:AK81" si="92">(AJ74/AJ$82)*100</f>
        <v>4.1480907152548943</v>
      </c>
      <c r="AL74" s="46">
        <v>40.229999999999997</v>
      </c>
      <c r="AM74" s="32">
        <v>187000</v>
      </c>
      <c r="AN74" s="82">
        <f t="shared" ref="AN74:AN81" si="93">(AM74/AM$82)*100</f>
        <v>7.9930926001914928</v>
      </c>
      <c r="AO74" s="6">
        <v>40.06</v>
      </c>
      <c r="AP74" s="32">
        <v>244000</v>
      </c>
      <c r="AQ74" s="82">
        <f t="shared" ref="AQ74:AQ81" si="94">(AP74/AP$82)*100</f>
        <v>6.0545905707196024</v>
      </c>
      <c r="AR74" s="6">
        <v>40.44</v>
      </c>
      <c r="AS74" s="32">
        <v>208000</v>
      </c>
      <c r="AT74" s="82">
        <f t="shared" ref="AT74:AT81" si="95">(AS74/AS$82)*100</f>
        <v>6.7084872038831813</v>
      </c>
      <c r="AV74" s="36" t="s">
        <v>34</v>
      </c>
      <c r="AW74" s="80">
        <f t="shared" ref="AW74:AW81" si="96">V74</f>
        <v>1.4071178769800452</v>
      </c>
      <c r="AX74" s="80">
        <f t="shared" ref="AX74:AX81" si="97">Y74</f>
        <v>1.808741102438018</v>
      </c>
      <c r="AY74" s="80">
        <f t="shared" ref="AY74:AY81" si="98">AB74</f>
        <v>1.0655626442242434</v>
      </c>
      <c r="AZ74" s="80"/>
      <c r="BA74" s="80">
        <f t="shared" ref="BA74:BA81" si="99">AE74</f>
        <v>3.9105517473873466</v>
      </c>
      <c r="BB74" s="80">
        <f t="shared" ref="BB74:BB81" si="100">AH74</f>
        <v>4.1603993983422409</v>
      </c>
      <c r="BC74" s="80">
        <f t="shared" ref="BC74:BC81" si="101">AK74</f>
        <v>4.1480907152548943</v>
      </c>
      <c r="BD74" s="80"/>
      <c r="BE74" s="80">
        <f t="shared" ref="BE74:BE81" si="102">AN74</f>
        <v>7.9930926001914928</v>
      </c>
      <c r="BF74" s="80">
        <f t="shared" ref="BF74" si="103">AQ74</f>
        <v>6.0545905707196024</v>
      </c>
      <c r="BG74" s="80">
        <f t="shared" ref="BG74:BG80" si="104">AT74</f>
        <v>6.7084872038831813</v>
      </c>
      <c r="BP74" s="36" t="s">
        <v>35</v>
      </c>
      <c r="BQ74" s="80">
        <f t="shared" ref="BQ74:CA74" si="105">AW75</f>
        <v>37.687718576424608</v>
      </c>
      <c r="BR74" s="80">
        <f t="shared" si="105"/>
        <v>38.169251401258549</v>
      </c>
      <c r="BS74" s="80">
        <f t="shared" si="105"/>
        <v>44.115650875525994</v>
      </c>
      <c r="BT74" s="80">
        <f t="shared" si="105"/>
        <v>0</v>
      </c>
      <c r="BU74" s="80">
        <f t="shared" si="105"/>
        <v>32.812675581526015</v>
      </c>
      <c r="BV74" s="80">
        <f t="shared" si="105"/>
        <v>24.713483605537242</v>
      </c>
      <c r="BW74" s="80">
        <f t="shared" si="105"/>
        <v>28.14498933901919</v>
      </c>
      <c r="BX74" s="80">
        <f t="shared" si="105"/>
        <v>0</v>
      </c>
      <c r="BY74" s="80">
        <f t="shared" si="105"/>
        <v>17.140268089180687</v>
      </c>
      <c r="BZ74" s="80">
        <f t="shared" si="105"/>
        <v>21.662531017369727</v>
      </c>
      <c r="CA74" s="80">
        <f t="shared" si="105"/>
        <v>19.415910080469594</v>
      </c>
      <c r="CJ74" s="36" t="s">
        <v>34</v>
      </c>
      <c r="CK74" s="91">
        <f t="shared" ref="CK74:CK81" si="106">U74</f>
        <v>34200</v>
      </c>
      <c r="CL74" s="91">
        <f t="shared" ref="CL74:CL81" si="107">X74</f>
        <v>52600</v>
      </c>
      <c r="CM74" s="91">
        <f t="shared" ref="CM74:CM81" si="108">AA74</f>
        <v>31400</v>
      </c>
      <c r="CN74" s="92"/>
      <c r="CO74" s="91">
        <f t="shared" ref="CO74:CO81" si="109">AD74</f>
        <v>174000</v>
      </c>
      <c r="CP74" s="91">
        <f t="shared" ref="CP74:CP81" si="110">AG74</f>
        <v>117000</v>
      </c>
      <c r="CQ74" s="91">
        <f t="shared" ref="CQ74:CQ81" si="111">AJ74</f>
        <v>107000</v>
      </c>
      <c r="CR74" s="92"/>
      <c r="CS74" s="91">
        <f t="shared" ref="CS74:CS81" si="112">AM74</f>
        <v>187000</v>
      </c>
      <c r="CT74" s="91">
        <f t="shared" ref="CT74:CT81" si="113">AP74</f>
        <v>244000</v>
      </c>
      <c r="CU74" s="91">
        <f t="shared" ref="CU74:CU81" si="114">AS74</f>
        <v>208000</v>
      </c>
    </row>
    <row r="75" spans="19:99" ht="21.95" customHeight="1" x14ac:dyDescent="0.15">
      <c r="S75" s="36" t="s">
        <v>35</v>
      </c>
      <c r="T75" s="41">
        <v>40.119999999999997</v>
      </c>
      <c r="U75" s="32">
        <v>916000</v>
      </c>
      <c r="V75" s="82">
        <f t="shared" si="87"/>
        <v>37.687718576424608</v>
      </c>
      <c r="W75" s="6">
        <v>39.82</v>
      </c>
      <c r="X75" s="32">
        <v>1110000</v>
      </c>
      <c r="Y75" s="82">
        <f t="shared" si="88"/>
        <v>38.169251401258549</v>
      </c>
      <c r="Z75" s="6">
        <v>40.03</v>
      </c>
      <c r="AA75" s="32">
        <v>1300000</v>
      </c>
      <c r="AB75" s="82">
        <f t="shared" si="89"/>
        <v>44.115650875525994</v>
      </c>
      <c r="AC75" s="41">
        <v>39.659999999999997</v>
      </c>
      <c r="AD75" s="32">
        <v>1460000</v>
      </c>
      <c r="AE75" s="82">
        <f t="shared" si="90"/>
        <v>32.812675581526015</v>
      </c>
      <c r="AF75" s="6">
        <v>39.85</v>
      </c>
      <c r="AG75" s="32">
        <v>695000</v>
      </c>
      <c r="AH75" s="82">
        <f t="shared" si="91"/>
        <v>24.713483605537242</v>
      </c>
      <c r="AI75" s="6">
        <v>39.83</v>
      </c>
      <c r="AJ75" s="32">
        <v>726000</v>
      </c>
      <c r="AK75" s="82">
        <f t="shared" si="92"/>
        <v>28.14498933901919</v>
      </c>
      <c r="AL75" s="46">
        <v>40.020000000000003</v>
      </c>
      <c r="AM75" s="32">
        <v>401000</v>
      </c>
      <c r="AN75" s="82">
        <f t="shared" si="93"/>
        <v>17.140268089180687</v>
      </c>
      <c r="AO75" s="6">
        <v>39.9</v>
      </c>
      <c r="AP75" s="32">
        <v>873000</v>
      </c>
      <c r="AQ75" s="82">
        <f t="shared" si="94"/>
        <v>21.662531017369727</v>
      </c>
      <c r="AR75" s="6">
        <v>40.229999999999997</v>
      </c>
      <c r="AS75" s="32">
        <v>602000</v>
      </c>
      <c r="AT75" s="82">
        <f t="shared" si="95"/>
        <v>19.415910080469594</v>
      </c>
      <c r="AV75" s="36" t="s">
        <v>35</v>
      </c>
      <c r="AW75" s="80">
        <f t="shared" si="96"/>
        <v>37.687718576424608</v>
      </c>
      <c r="AX75" s="80">
        <f t="shared" si="97"/>
        <v>38.169251401258549</v>
      </c>
      <c r="AY75" s="80">
        <f t="shared" si="98"/>
        <v>44.115650875525994</v>
      </c>
      <c r="AZ75" s="80"/>
      <c r="BA75" s="80">
        <f t="shared" si="99"/>
        <v>32.812675581526015</v>
      </c>
      <c r="BB75" s="80">
        <f t="shared" si="100"/>
        <v>24.713483605537242</v>
      </c>
      <c r="BC75" s="80">
        <f t="shared" si="101"/>
        <v>28.14498933901919</v>
      </c>
      <c r="BD75" s="80"/>
      <c r="BE75" s="80">
        <f t="shared" si="102"/>
        <v>17.140268089180687</v>
      </c>
      <c r="BF75" s="80">
        <f>AQ75</f>
        <v>21.662531017369727</v>
      </c>
      <c r="BG75" s="80">
        <f t="shared" si="104"/>
        <v>19.415910080469594</v>
      </c>
      <c r="BP75" s="36" t="s">
        <v>38</v>
      </c>
      <c r="BQ75" s="80">
        <f t="shared" ref="BQ75:CA75" si="115">AW78</f>
        <v>3.4313927175478298</v>
      </c>
      <c r="BR75" s="80">
        <f t="shared" si="115"/>
        <v>3.1910869639971113</v>
      </c>
      <c r="BS75" s="80">
        <f t="shared" si="115"/>
        <v>3.2645581647889235</v>
      </c>
      <c r="BT75" s="80">
        <f t="shared" si="115"/>
        <v>0</v>
      </c>
      <c r="BU75" s="80">
        <f t="shared" si="115"/>
        <v>4.4499381953028427</v>
      </c>
      <c r="BV75" s="80">
        <f t="shared" si="115"/>
        <v>5.2627274440568517</v>
      </c>
      <c r="BW75" s="80">
        <f t="shared" si="115"/>
        <v>3.5084318666408216</v>
      </c>
      <c r="BX75" s="80">
        <f t="shared" si="115"/>
        <v>0</v>
      </c>
      <c r="BY75" s="80">
        <f t="shared" si="115"/>
        <v>1.6627342360826154</v>
      </c>
      <c r="BZ75" s="80">
        <f t="shared" si="115"/>
        <v>2.5558312655086848</v>
      </c>
      <c r="CA75" s="80">
        <f t="shared" si="115"/>
        <v>4.7733466643014948</v>
      </c>
      <c r="CJ75" s="36" t="s">
        <v>35</v>
      </c>
      <c r="CK75" s="91">
        <f t="shared" si="106"/>
        <v>916000</v>
      </c>
      <c r="CL75" s="91">
        <f t="shared" si="107"/>
        <v>1110000</v>
      </c>
      <c r="CM75" s="91">
        <f t="shared" si="108"/>
        <v>1300000</v>
      </c>
      <c r="CN75" s="92"/>
      <c r="CO75" s="91">
        <f t="shared" si="109"/>
        <v>1460000</v>
      </c>
      <c r="CP75" s="91">
        <f t="shared" si="110"/>
        <v>695000</v>
      </c>
      <c r="CQ75" s="91">
        <f t="shared" si="111"/>
        <v>726000</v>
      </c>
      <c r="CR75" s="92"/>
      <c r="CS75" s="91">
        <f t="shared" si="112"/>
        <v>401000</v>
      </c>
      <c r="CT75" s="91">
        <f t="shared" si="113"/>
        <v>873000</v>
      </c>
      <c r="CU75" s="91">
        <f t="shared" si="114"/>
        <v>602000</v>
      </c>
    </row>
    <row r="76" spans="19:99" ht="21.95" customHeight="1" x14ac:dyDescent="0.15">
      <c r="S76" s="36" t="s">
        <v>36</v>
      </c>
      <c r="T76" s="41">
        <v>39.89</v>
      </c>
      <c r="U76" s="32">
        <v>117000</v>
      </c>
      <c r="V76" s="82">
        <f t="shared" si="87"/>
        <v>4.8138243159843652</v>
      </c>
      <c r="W76" s="6">
        <v>39.61</v>
      </c>
      <c r="X76" s="32">
        <v>198000</v>
      </c>
      <c r="Y76" s="82">
        <f t="shared" si="88"/>
        <v>6.8085691688731478</v>
      </c>
      <c r="Z76" s="6">
        <v>39.85</v>
      </c>
      <c r="AA76" s="32">
        <v>117000</v>
      </c>
      <c r="AB76" s="82">
        <f t="shared" si="89"/>
        <v>3.9704085787973393</v>
      </c>
      <c r="AC76" s="41">
        <v>39.46</v>
      </c>
      <c r="AD76" s="32">
        <v>531000</v>
      </c>
      <c r="AE76" s="82">
        <f t="shared" si="90"/>
        <v>11.933925160130352</v>
      </c>
      <c r="AF76" s="6">
        <v>39.590000000000003</v>
      </c>
      <c r="AG76" s="32">
        <v>611000</v>
      </c>
      <c r="AH76" s="82">
        <f t="shared" si="91"/>
        <v>21.726530191342814</v>
      </c>
      <c r="AI76" s="6">
        <v>39.54</v>
      </c>
      <c r="AJ76" s="32">
        <v>438000</v>
      </c>
      <c r="AK76" s="82">
        <f t="shared" si="92"/>
        <v>16.980034890482649</v>
      </c>
      <c r="AL76" s="46">
        <v>39.72</v>
      </c>
      <c r="AM76" s="32">
        <v>468000</v>
      </c>
      <c r="AN76" s="82">
        <f t="shared" si="93"/>
        <v>20.004103405826836</v>
      </c>
      <c r="AO76" s="6">
        <v>39.68</v>
      </c>
      <c r="AP76" s="32">
        <v>469000</v>
      </c>
      <c r="AQ76" s="82">
        <f t="shared" si="94"/>
        <v>11.637717121588089</v>
      </c>
      <c r="AR76" s="6">
        <v>39.97</v>
      </c>
      <c r="AS76" s="32">
        <v>686000</v>
      </c>
      <c r="AT76" s="82">
        <f t="shared" si="95"/>
        <v>22.125106835883955</v>
      </c>
      <c r="AV76" s="36" t="s">
        <v>36</v>
      </c>
      <c r="AW76" s="80">
        <f t="shared" si="96"/>
        <v>4.8138243159843652</v>
      </c>
      <c r="AX76" s="80">
        <f t="shared" si="97"/>
        <v>6.8085691688731478</v>
      </c>
      <c r="AY76" s="80">
        <f t="shared" si="98"/>
        <v>3.9704085787973393</v>
      </c>
      <c r="AZ76" s="80"/>
      <c r="BA76" s="80">
        <f t="shared" si="99"/>
        <v>11.933925160130352</v>
      </c>
      <c r="BB76" s="80">
        <f t="shared" si="100"/>
        <v>21.726530191342814</v>
      </c>
      <c r="BC76" s="80">
        <f t="shared" si="101"/>
        <v>16.980034890482649</v>
      </c>
      <c r="BD76" s="80"/>
      <c r="BE76" s="80">
        <f t="shared" si="102"/>
        <v>20.004103405826836</v>
      </c>
      <c r="BF76" s="80">
        <f t="shared" ref="BF76:BF80" si="116">AQ76</f>
        <v>11.637717121588089</v>
      </c>
      <c r="BG76" s="80">
        <f t="shared" si="104"/>
        <v>22.125106835883955</v>
      </c>
      <c r="BP76" s="36" t="s">
        <v>34</v>
      </c>
      <c r="BQ76" s="80">
        <f t="shared" ref="BQ76:CA76" si="117">AW74</f>
        <v>1.4071178769800452</v>
      </c>
      <c r="BR76" s="80">
        <f t="shared" si="117"/>
        <v>1.808741102438018</v>
      </c>
      <c r="BS76" s="80">
        <f t="shared" si="117"/>
        <v>1.0655626442242434</v>
      </c>
      <c r="BT76" s="80">
        <f t="shared" si="117"/>
        <v>0</v>
      </c>
      <c r="BU76" s="80">
        <f t="shared" si="117"/>
        <v>3.9105517473873466</v>
      </c>
      <c r="BV76" s="80">
        <f t="shared" si="117"/>
        <v>4.1603993983422409</v>
      </c>
      <c r="BW76" s="80">
        <f t="shared" si="117"/>
        <v>4.1480907152548943</v>
      </c>
      <c r="BX76" s="80">
        <f t="shared" si="117"/>
        <v>0</v>
      </c>
      <c r="BY76" s="80">
        <f t="shared" si="117"/>
        <v>7.9930926001914928</v>
      </c>
      <c r="BZ76" s="80">
        <f t="shared" si="117"/>
        <v>6.0545905707196024</v>
      </c>
      <c r="CA76" s="80">
        <f t="shared" si="117"/>
        <v>6.7084872038831813</v>
      </c>
      <c r="CJ76" s="36" t="s">
        <v>36</v>
      </c>
      <c r="CK76" s="91">
        <f t="shared" si="106"/>
        <v>117000</v>
      </c>
      <c r="CL76" s="91">
        <f t="shared" si="107"/>
        <v>198000</v>
      </c>
      <c r="CM76" s="91">
        <f t="shared" si="108"/>
        <v>117000</v>
      </c>
      <c r="CN76" s="92"/>
      <c r="CO76" s="91">
        <f t="shared" si="109"/>
        <v>531000</v>
      </c>
      <c r="CP76" s="91">
        <f t="shared" si="110"/>
        <v>611000</v>
      </c>
      <c r="CQ76" s="91">
        <f t="shared" si="111"/>
        <v>438000</v>
      </c>
      <c r="CR76" s="92"/>
      <c r="CS76" s="91">
        <f t="shared" si="112"/>
        <v>468000</v>
      </c>
      <c r="CT76" s="91">
        <f t="shared" si="113"/>
        <v>469000</v>
      </c>
      <c r="CU76" s="91">
        <f t="shared" si="114"/>
        <v>686000</v>
      </c>
    </row>
    <row r="77" spans="19:99" ht="21.95" customHeight="1" x14ac:dyDescent="0.15">
      <c r="S77" s="36" t="s">
        <v>37</v>
      </c>
      <c r="T77" s="41"/>
      <c r="U77" s="32">
        <v>0</v>
      </c>
      <c r="V77" s="82">
        <f t="shared" si="87"/>
        <v>0</v>
      </c>
      <c r="W77" s="6"/>
      <c r="X77" s="32">
        <v>0</v>
      </c>
      <c r="Y77" s="82">
        <f t="shared" si="88"/>
        <v>0</v>
      </c>
      <c r="Z77" s="6"/>
      <c r="AA77" s="32">
        <v>0</v>
      </c>
      <c r="AB77" s="82">
        <f t="shared" si="89"/>
        <v>0</v>
      </c>
      <c r="AC77" s="41">
        <v>39.340000000000003</v>
      </c>
      <c r="AD77" s="32">
        <v>40400</v>
      </c>
      <c r="AE77" s="82">
        <f t="shared" si="90"/>
        <v>0.9079671873244185</v>
      </c>
      <c r="AF77" s="6">
        <v>39.409999999999997</v>
      </c>
      <c r="AG77" s="32">
        <v>68800</v>
      </c>
      <c r="AH77" s="82">
        <f t="shared" si="91"/>
        <v>2.4464570821021039</v>
      </c>
      <c r="AI77" s="6">
        <v>39.299999999999997</v>
      </c>
      <c r="AJ77" s="32">
        <v>44800</v>
      </c>
      <c r="AK77" s="82">
        <f t="shared" si="92"/>
        <v>1.7367706919945727</v>
      </c>
      <c r="AL77" s="46">
        <v>39.57</v>
      </c>
      <c r="AM77" s="32">
        <v>42500</v>
      </c>
      <c r="AN77" s="82">
        <f t="shared" si="93"/>
        <v>1.8166119545889754</v>
      </c>
      <c r="AO77" s="6">
        <v>39.56</v>
      </c>
      <c r="AP77" s="32">
        <v>31800</v>
      </c>
      <c r="AQ77" s="82">
        <f t="shared" si="94"/>
        <v>0.78908188585607941</v>
      </c>
      <c r="AR77" s="6">
        <v>39.82</v>
      </c>
      <c r="AS77" s="32">
        <v>111000</v>
      </c>
      <c r="AT77" s="82">
        <f t="shared" si="95"/>
        <v>3.5800099982261213</v>
      </c>
      <c r="AV77" s="36" t="s">
        <v>37</v>
      </c>
      <c r="AW77" s="80">
        <f t="shared" si="96"/>
        <v>0</v>
      </c>
      <c r="AX77" s="80">
        <f t="shared" si="97"/>
        <v>0</v>
      </c>
      <c r="AY77" s="80">
        <f t="shared" si="98"/>
        <v>0</v>
      </c>
      <c r="AZ77" s="80"/>
      <c r="BA77" s="80">
        <f t="shared" si="99"/>
        <v>0.9079671873244185</v>
      </c>
      <c r="BB77" s="80">
        <f t="shared" si="100"/>
        <v>2.4464570821021039</v>
      </c>
      <c r="BC77" s="80">
        <f t="shared" si="101"/>
        <v>1.7367706919945727</v>
      </c>
      <c r="BD77" s="80"/>
      <c r="BE77" s="80">
        <f t="shared" si="102"/>
        <v>1.8166119545889754</v>
      </c>
      <c r="BF77" s="80">
        <f t="shared" si="116"/>
        <v>0.78908188585607941</v>
      </c>
      <c r="BG77" s="80">
        <f t="shared" si="104"/>
        <v>3.5800099982261213</v>
      </c>
      <c r="BP77" s="36" t="s">
        <v>36</v>
      </c>
      <c r="BQ77" s="80">
        <f t="shared" ref="BQ77:CA78" si="118">AW76</f>
        <v>4.8138243159843652</v>
      </c>
      <c r="BR77" s="80">
        <f t="shared" si="118"/>
        <v>6.8085691688731478</v>
      </c>
      <c r="BS77" s="80">
        <f t="shared" si="118"/>
        <v>3.9704085787973393</v>
      </c>
      <c r="BT77" s="80">
        <f t="shared" si="118"/>
        <v>0</v>
      </c>
      <c r="BU77" s="80">
        <f t="shared" si="118"/>
        <v>11.933925160130352</v>
      </c>
      <c r="BV77" s="80">
        <f t="shared" si="118"/>
        <v>21.726530191342814</v>
      </c>
      <c r="BW77" s="80">
        <f t="shared" si="118"/>
        <v>16.980034890482649</v>
      </c>
      <c r="BX77" s="80">
        <f t="shared" si="118"/>
        <v>0</v>
      </c>
      <c r="BY77" s="80">
        <f t="shared" si="118"/>
        <v>20.004103405826836</v>
      </c>
      <c r="BZ77" s="80">
        <f t="shared" si="118"/>
        <v>11.637717121588089</v>
      </c>
      <c r="CA77" s="80">
        <f t="shared" si="118"/>
        <v>22.125106835883955</v>
      </c>
      <c r="CJ77" s="36" t="s">
        <v>37</v>
      </c>
      <c r="CK77" s="91">
        <f t="shared" si="106"/>
        <v>0</v>
      </c>
      <c r="CL77" s="91">
        <f t="shared" si="107"/>
        <v>0</v>
      </c>
      <c r="CM77" s="91">
        <f t="shared" si="108"/>
        <v>0</v>
      </c>
      <c r="CN77" s="92"/>
      <c r="CO77" s="91">
        <f t="shared" si="109"/>
        <v>40400</v>
      </c>
      <c r="CP77" s="91">
        <f t="shared" si="110"/>
        <v>68800</v>
      </c>
      <c r="CQ77" s="91">
        <f t="shared" si="111"/>
        <v>44800</v>
      </c>
      <c r="CR77" s="92"/>
      <c r="CS77" s="91">
        <f t="shared" si="112"/>
        <v>42500</v>
      </c>
      <c r="CT77" s="91">
        <f t="shared" si="113"/>
        <v>31800</v>
      </c>
      <c r="CU77" s="91">
        <f t="shared" si="114"/>
        <v>111000</v>
      </c>
    </row>
    <row r="78" spans="19:99" ht="21.95" customHeight="1" x14ac:dyDescent="0.15">
      <c r="S78" s="36" t="s">
        <v>38</v>
      </c>
      <c r="T78" s="41">
        <v>39.72</v>
      </c>
      <c r="U78" s="32">
        <v>83400</v>
      </c>
      <c r="V78" s="82">
        <f t="shared" si="87"/>
        <v>3.4313927175478298</v>
      </c>
      <c r="W78" s="6">
        <v>39.47</v>
      </c>
      <c r="X78" s="32">
        <v>92800</v>
      </c>
      <c r="Y78" s="82">
        <f t="shared" si="88"/>
        <v>3.1910869639971113</v>
      </c>
      <c r="Z78" s="6">
        <v>39.68</v>
      </c>
      <c r="AA78" s="32">
        <v>96200</v>
      </c>
      <c r="AB78" s="82">
        <f t="shared" si="89"/>
        <v>3.2645581647889235</v>
      </c>
      <c r="AC78" s="41">
        <v>39.31</v>
      </c>
      <c r="AD78" s="32">
        <v>198000</v>
      </c>
      <c r="AE78" s="82">
        <f t="shared" si="90"/>
        <v>4.4499381953028427</v>
      </c>
      <c r="AF78" s="6">
        <v>39.409999999999997</v>
      </c>
      <c r="AG78" s="32">
        <v>148000</v>
      </c>
      <c r="AH78" s="82">
        <f t="shared" si="91"/>
        <v>5.2627274440568517</v>
      </c>
      <c r="AI78" s="6">
        <v>39.36</v>
      </c>
      <c r="AJ78" s="32">
        <v>90500</v>
      </c>
      <c r="AK78" s="82">
        <f t="shared" si="92"/>
        <v>3.5084318666408216</v>
      </c>
      <c r="AL78" s="46">
        <v>39.6</v>
      </c>
      <c r="AM78" s="32">
        <v>38900</v>
      </c>
      <c r="AN78" s="82">
        <f t="shared" si="93"/>
        <v>1.6627342360826154</v>
      </c>
      <c r="AO78" s="6">
        <v>39.53</v>
      </c>
      <c r="AP78" s="32">
        <v>103000</v>
      </c>
      <c r="AQ78" s="82">
        <f t="shared" si="94"/>
        <v>2.5558312655086848</v>
      </c>
      <c r="AR78" s="6">
        <v>39.880000000000003</v>
      </c>
      <c r="AS78" s="32">
        <v>148000</v>
      </c>
      <c r="AT78" s="82">
        <f t="shared" si="95"/>
        <v>4.7733466643014948</v>
      </c>
      <c r="AV78" s="36" t="s">
        <v>38</v>
      </c>
      <c r="AW78" s="80">
        <f t="shared" si="96"/>
        <v>3.4313927175478298</v>
      </c>
      <c r="AX78" s="80">
        <f t="shared" si="97"/>
        <v>3.1910869639971113</v>
      </c>
      <c r="AY78" s="80">
        <f t="shared" si="98"/>
        <v>3.2645581647889235</v>
      </c>
      <c r="AZ78" s="80"/>
      <c r="BA78" s="80">
        <f t="shared" si="99"/>
        <v>4.4499381953028427</v>
      </c>
      <c r="BB78" s="80">
        <f t="shared" si="100"/>
        <v>5.2627274440568517</v>
      </c>
      <c r="BC78" s="80">
        <f t="shared" si="101"/>
        <v>3.5084318666408216</v>
      </c>
      <c r="BD78" s="80"/>
      <c r="BE78" s="80">
        <f t="shared" si="102"/>
        <v>1.6627342360826154</v>
      </c>
      <c r="BF78" s="80">
        <f t="shared" si="116"/>
        <v>2.5558312655086848</v>
      </c>
      <c r="BG78" s="80">
        <f t="shared" si="104"/>
        <v>4.7733466643014948</v>
      </c>
      <c r="BP78" s="36" t="s">
        <v>37</v>
      </c>
      <c r="BQ78" s="80">
        <f t="shared" si="118"/>
        <v>0</v>
      </c>
      <c r="BR78" s="80">
        <f t="shared" si="118"/>
        <v>0</v>
      </c>
      <c r="BS78" s="80">
        <f t="shared" si="118"/>
        <v>0</v>
      </c>
      <c r="BT78" s="80">
        <f t="shared" si="118"/>
        <v>0</v>
      </c>
      <c r="BU78" s="80">
        <f t="shared" si="118"/>
        <v>0.9079671873244185</v>
      </c>
      <c r="BV78" s="80">
        <f t="shared" si="118"/>
        <v>2.4464570821021039</v>
      </c>
      <c r="BW78" s="80">
        <f t="shared" si="118"/>
        <v>1.7367706919945727</v>
      </c>
      <c r="BX78" s="80">
        <f t="shared" si="118"/>
        <v>0</v>
      </c>
      <c r="BY78" s="80">
        <f t="shared" si="118"/>
        <v>1.8166119545889754</v>
      </c>
      <c r="BZ78" s="80">
        <f t="shared" si="118"/>
        <v>0.78908188585607941</v>
      </c>
      <c r="CA78" s="80">
        <f t="shared" si="118"/>
        <v>3.5800099982261213</v>
      </c>
      <c r="CJ78" s="36" t="s">
        <v>38</v>
      </c>
      <c r="CK78" s="91">
        <f t="shared" si="106"/>
        <v>83400</v>
      </c>
      <c r="CL78" s="91">
        <f t="shared" si="107"/>
        <v>92800</v>
      </c>
      <c r="CM78" s="91">
        <f t="shared" si="108"/>
        <v>96200</v>
      </c>
      <c r="CN78" s="92"/>
      <c r="CO78" s="91">
        <f t="shared" si="109"/>
        <v>198000</v>
      </c>
      <c r="CP78" s="91">
        <f t="shared" si="110"/>
        <v>148000</v>
      </c>
      <c r="CQ78" s="91">
        <f t="shared" si="111"/>
        <v>90500</v>
      </c>
      <c r="CR78" s="92"/>
      <c r="CS78" s="91">
        <f t="shared" si="112"/>
        <v>38900</v>
      </c>
      <c r="CT78" s="91">
        <f t="shared" si="113"/>
        <v>103000</v>
      </c>
      <c r="CU78" s="91">
        <f t="shared" si="114"/>
        <v>148000</v>
      </c>
    </row>
    <row r="79" spans="19:99" ht="21.95" customHeight="1" x14ac:dyDescent="0.15">
      <c r="S79" s="36" t="s">
        <v>39</v>
      </c>
      <c r="T79" s="41">
        <v>39.5</v>
      </c>
      <c r="U79" s="32">
        <v>9900</v>
      </c>
      <c r="V79" s="82">
        <f>(U79/U$82)*100</f>
        <v>0.40732359596790779</v>
      </c>
      <c r="W79" s="6">
        <v>39.29</v>
      </c>
      <c r="X79" s="32">
        <v>14700</v>
      </c>
      <c r="Y79" s="82">
        <f>(X79/X$82)*100</f>
        <v>0.50548468071937003</v>
      </c>
      <c r="Z79" s="6">
        <v>39.46</v>
      </c>
      <c r="AA79" s="32">
        <v>12200</v>
      </c>
      <c r="AB79" s="82">
        <f>(AA79/AA$82)*100</f>
        <v>0.4140084159087824</v>
      </c>
      <c r="AC79" s="41">
        <v>39.130000000000003</v>
      </c>
      <c r="AD79" s="32">
        <v>74800</v>
      </c>
      <c r="AE79" s="82">
        <f>(AD79/AD$82)*100</f>
        <v>1.6810877626699627</v>
      </c>
      <c r="AF79" s="6">
        <v>39.26</v>
      </c>
      <c r="AG79" s="32">
        <v>136000</v>
      </c>
      <c r="AH79" s="82">
        <f>(AG79/AG$82)*100</f>
        <v>4.8360198134576473</v>
      </c>
      <c r="AI79" s="6">
        <v>39.21</v>
      </c>
      <c r="AJ79" s="32">
        <v>61300</v>
      </c>
      <c r="AK79" s="82">
        <f>(AJ79/AJ$82)*100</f>
        <v>2.3764295406086449</v>
      </c>
      <c r="AL79" s="46">
        <v>39.36</v>
      </c>
      <c r="AM79" s="32">
        <v>57800</v>
      </c>
      <c r="AN79" s="82">
        <f>(AM79/AM$82)*100</f>
        <v>2.4705922582410067</v>
      </c>
      <c r="AO79" s="6">
        <v>39.409999999999997</v>
      </c>
      <c r="AP79" s="32">
        <v>93700</v>
      </c>
      <c r="AQ79" s="82">
        <f>(AP79/AP$82)*100</f>
        <v>2.3250620347394539</v>
      </c>
      <c r="AR79" s="6">
        <v>39.659999999999997</v>
      </c>
      <c r="AS79" s="32">
        <v>143000</v>
      </c>
      <c r="AT79" s="82">
        <f>(AS79/AS$82)*100</f>
        <v>4.6120849526696883</v>
      </c>
      <c r="AV79" s="36" t="s">
        <v>39</v>
      </c>
      <c r="AW79" s="80">
        <f t="shared" si="96"/>
        <v>0.40732359596790779</v>
      </c>
      <c r="AX79" s="80">
        <f t="shared" si="97"/>
        <v>0.50548468071937003</v>
      </c>
      <c r="AY79" s="80">
        <f t="shared" si="98"/>
        <v>0.4140084159087824</v>
      </c>
      <c r="AZ79" s="80"/>
      <c r="BA79" s="80">
        <f t="shared" si="99"/>
        <v>1.6810877626699627</v>
      </c>
      <c r="BB79" s="80">
        <f t="shared" si="100"/>
        <v>4.8360198134576473</v>
      </c>
      <c r="BC79" s="80">
        <f t="shared" si="101"/>
        <v>2.3764295406086449</v>
      </c>
      <c r="BD79" s="80"/>
      <c r="BE79" s="80">
        <f t="shared" si="102"/>
        <v>2.4705922582410067</v>
      </c>
      <c r="BF79" s="80">
        <f t="shared" si="116"/>
        <v>2.3250620347394539</v>
      </c>
      <c r="BG79" s="80">
        <f t="shared" si="104"/>
        <v>4.6120849526696883</v>
      </c>
      <c r="BP79" s="36" t="s">
        <v>39</v>
      </c>
      <c r="BQ79" s="80">
        <f t="shared" ref="BQ79:CA81" si="119">AW79</f>
        <v>0.40732359596790779</v>
      </c>
      <c r="BR79" s="80">
        <f t="shared" si="119"/>
        <v>0.50548468071937003</v>
      </c>
      <c r="BS79" s="80">
        <f t="shared" si="119"/>
        <v>0.4140084159087824</v>
      </c>
      <c r="BT79" s="80">
        <f t="shared" si="119"/>
        <v>0</v>
      </c>
      <c r="BU79" s="80">
        <f t="shared" si="119"/>
        <v>1.6810877626699627</v>
      </c>
      <c r="BV79" s="80">
        <f t="shared" si="119"/>
        <v>4.8360198134576473</v>
      </c>
      <c r="BW79" s="80">
        <f t="shared" si="119"/>
        <v>2.3764295406086449</v>
      </c>
      <c r="BX79" s="80">
        <f t="shared" si="119"/>
        <v>0</v>
      </c>
      <c r="BY79" s="80">
        <f t="shared" si="119"/>
        <v>2.4705922582410067</v>
      </c>
      <c r="BZ79" s="80">
        <f t="shared" si="119"/>
        <v>2.3250620347394539</v>
      </c>
      <c r="CA79" s="80">
        <f t="shared" si="119"/>
        <v>4.6120849526696883</v>
      </c>
      <c r="CJ79" s="36" t="s">
        <v>39</v>
      </c>
      <c r="CK79" s="91">
        <f t="shared" si="106"/>
        <v>9900</v>
      </c>
      <c r="CL79" s="91">
        <f t="shared" si="107"/>
        <v>14700</v>
      </c>
      <c r="CM79" s="91">
        <f t="shared" si="108"/>
        <v>12200</v>
      </c>
      <c r="CN79" s="92"/>
      <c r="CO79" s="91">
        <f t="shared" si="109"/>
        <v>74800</v>
      </c>
      <c r="CP79" s="91">
        <f t="shared" si="110"/>
        <v>136000</v>
      </c>
      <c r="CQ79" s="91">
        <f t="shared" si="111"/>
        <v>61300</v>
      </c>
      <c r="CR79" s="92"/>
      <c r="CS79" s="91">
        <f t="shared" si="112"/>
        <v>57800</v>
      </c>
      <c r="CT79" s="91">
        <f t="shared" si="113"/>
        <v>93700</v>
      </c>
      <c r="CU79" s="91">
        <f t="shared" si="114"/>
        <v>143000</v>
      </c>
    </row>
    <row r="80" spans="19:99" ht="21.95" customHeight="1" x14ac:dyDescent="0.15">
      <c r="S80" s="36" t="s">
        <v>40</v>
      </c>
      <c r="T80" s="41"/>
      <c r="U80" s="32">
        <v>0</v>
      </c>
      <c r="V80" s="82">
        <f t="shared" si="87"/>
        <v>0</v>
      </c>
      <c r="W80" s="6"/>
      <c r="X80" s="32">
        <v>0</v>
      </c>
      <c r="Y80" s="82">
        <f t="shared" si="88"/>
        <v>0</v>
      </c>
      <c r="Z80" s="6"/>
      <c r="AA80" s="32">
        <v>0</v>
      </c>
      <c r="AB80" s="82">
        <f t="shared" si="89"/>
        <v>0</v>
      </c>
      <c r="AC80" s="41">
        <v>39.130000000000003</v>
      </c>
      <c r="AD80" s="32">
        <v>11300</v>
      </c>
      <c r="AE80" s="82">
        <f t="shared" si="90"/>
        <v>0.25396111922687942</v>
      </c>
      <c r="AF80" s="6">
        <v>39.14</v>
      </c>
      <c r="AG80" s="32">
        <v>31600</v>
      </c>
      <c r="AH80" s="82">
        <f t="shared" si="91"/>
        <v>1.1236634272445711</v>
      </c>
      <c r="AI80" s="6">
        <v>39.06</v>
      </c>
      <c r="AJ80" s="32">
        <v>11900</v>
      </c>
      <c r="AK80" s="82">
        <f t="shared" si="92"/>
        <v>0.46132971506105835</v>
      </c>
      <c r="AL80" s="46">
        <v>39.33</v>
      </c>
      <c r="AM80" s="32">
        <v>11400</v>
      </c>
      <c r="AN80" s="82">
        <f t="shared" si="93"/>
        <v>0.48727944193680756</v>
      </c>
      <c r="AO80" s="6">
        <v>39.229999999999997</v>
      </c>
      <c r="AP80" s="32">
        <v>25500</v>
      </c>
      <c r="AQ80" s="82">
        <f t="shared" si="94"/>
        <v>0.63275434243176176</v>
      </c>
      <c r="AR80" s="6">
        <v>39.54</v>
      </c>
      <c r="AS80" s="32">
        <v>36200</v>
      </c>
      <c r="AT80" s="82">
        <f t="shared" si="95"/>
        <v>1.1675347922142845</v>
      </c>
      <c r="AV80" s="36" t="s">
        <v>40</v>
      </c>
      <c r="AW80" s="73">
        <f t="shared" si="96"/>
        <v>0</v>
      </c>
      <c r="AX80" s="73">
        <f t="shared" si="97"/>
        <v>0</v>
      </c>
      <c r="AY80" s="73">
        <f t="shared" si="98"/>
        <v>0</v>
      </c>
      <c r="AZ80" s="73"/>
      <c r="BA80" s="80">
        <f t="shared" si="99"/>
        <v>0.25396111922687942</v>
      </c>
      <c r="BB80" s="80">
        <f t="shared" si="100"/>
        <v>1.1236634272445711</v>
      </c>
      <c r="BC80" s="80">
        <f t="shared" si="101"/>
        <v>0.46132971506105835</v>
      </c>
      <c r="BD80" s="80"/>
      <c r="BE80" s="80">
        <f t="shared" si="102"/>
        <v>0.48727944193680756</v>
      </c>
      <c r="BF80" s="80">
        <f t="shared" si="116"/>
        <v>0.63275434243176176</v>
      </c>
      <c r="BG80" s="80">
        <f t="shared" si="104"/>
        <v>1.1675347922142845</v>
      </c>
      <c r="BP80" s="36" t="s">
        <v>40</v>
      </c>
      <c r="BQ80" s="80">
        <f t="shared" si="119"/>
        <v>0</v>
      </c>
      <c r="BR80" s="80">
        <f t="shared" si="119"/>
        <v>0</v>
      </c>
      <c r="BS80" s="80">
        <f t="shared" si="119"/>
        <v>0</v>
      </c>
      <c r="BT80" s="80">
        <f t="shared" si="119"/>
        <v>0</v>
      </c>
      <c r="BU80" s="80">
        <f t="shared" si="119"/>
        <v>0.25396111922687942</v>
      </c>
      <c r="BV80" s="80">
        <f t="shared" si="119"/>
        <v>1.1236634272445711</v>
      </c>
      <c r="BW80" s="80">
        <f t="shared" si="119"/>
        <v>0.46132971506105835</v>
      </c>
      <c r="BX80" s="80">
        <f t="shared" si="119"/>
        <v>0</v>
      </c>
      <c r="BY80" s="80">
        <f t="shared" si="119"/>
        <v>0.48727944193680756</v>
      </c>
      <c r="BZ80" s="80">
        <f t="shared" si="119"/>
        <v>0.63275434243176176</v>
      </c>
      <c r="CA80" s="80">
        <f t="shared" si="119"/>
        <v>1.1675347922142845</v>
      </c>
      <c r="CJ80" s="36" t="s">
        <v>40</v>
      </c>
      <c r="CK80" s="91">
        <f t="shared" si="106"/>
        <v>0</v>
      </c>
      <c r="CL80" s="91">
        <f t="shared" si="107"/>
        <v>0</v>
      </c>
      <c r="CM80" s="91">
        <f t="shared" si="108"/>
        <v>0</v>
      </c>
      <c r="CN80" s="93"/>
      <c r="CO80" s="91">
        <f t="shared" si="109"/>
        <v>11300</v>
      </c>
      <c r="CP80" s="91">
        <f t="shared" si="110"/>
        <v>31600</v>
      </c>
      <c r="CQ80" s="91">
        <f t="shared" si="111"/>
        <v>11900</v>
      </c>
      <c r="CR80" s="92"/>
      <c r="CS80" s="91">
        <f t="shared" si="112"/>
        <v>11400</v>
      </c>
      <c r="CT80" s="91">
        <f t="shared" si="113"/>
        <v>25500</v>
      </c>
      <c r="CU80" s="91">
        <f t="shared" si="114"/>
        <v>36200</v>
      </c>
    </row>
    <row r="81" spans="19:99" ht="21.95" customHeight="1" thickBot="1" x14ac:dyDescent="0.2">
      <c r="S81" s="37" t="s">
        <v>41</v>
      </c>
      <c r="T81" s="42"/>
      <c r="U81" s="33">
        <v>0</v>
      </c>
      <c r="V81" s="52">
        <f t="shared" si="87"/>
        <v>0</v>
      </c>
      <c r="W81" s="29"/>
      <c r="X81" s="33">
        <v>0</v>
      </c>
      <c r="Y81" s="52">
        <f t="shared" si="88"/>
        <v>0</v>
      </c>
      <c r="Z81" s="29"/>
      <c r="AA81" s="33">
        <v>0</v>
      </c>
      <c r="AB81" s="52">
        <f t="shared" si="89"/>
        <v>0</v>
      </c>
      <c r="AC81" s="42"/>
      <c r="AD81" s="33">
        <v>0</v>
      </c>
      <c r="AE81" s="52">
        <f t="shared" si="90"/>
        <v>0</v>
      </c>
      <c r="AF81" s="29">
        <v>39.08</v>
      </c>
      <c r="AG81" s="33">
        <v>4830</v>
      </c>
      <c r="AH81" s="52">
        <f t="shared" si="91"/>
        <v>0.17174982131617969</v>
      </c>
      <c r="AI81" s="29"/>
      <c r="AJ81" s="33">
        <v>0</v>
      </c>
      <c r="AK81" s="52">
        <f t="shared" si="92"/>
        <v>0</v>
      </c>
      <c r="AL81" s="47">
        <v>39.14</v>
      </c>
      <c r="AM81" s="33">
        <v>2920</v>
      </c>
      <c r="AN81" s="52">
        <f t="shared" si="93"/>
        <v>0.12481192723293667</v>
      </c>
      <c r="AO81" s="29"/>
      <c r="AP81" s="33">
        <v>0</v>
      </c>
      <c r="AQ81" s="52">
        <f t="shared" si="94"/>
        <v>0</v>
      </c>
      <c r="AR81" s="29">
        <v>39.39</v>
      </c>
      <c r="AS81" s="33">
        <v>6350</v>
      </c>
      <c r="AT81" s="52">
        <f t="shared" si="95"/>
        <v>0.20480237377239521</v>
      </c>
      <c r="AV81" s="77" t="s">
        <v>41</v>
      </c>
      <c r="AW81" s="78">
        <f t="shared" si="96"/>
        <v>0</v>
      </c>
      <c r="AX81" s="78">
        <f t="shared" si="97"/>
        <v>0</v>
      </c>
      <c r="AY81" s="78">
        <f t="shared" si="98"/>
        <v>0</v>
      </c>
      <c r="AZ81" s="78"/>
      <c r="BA81" s="81">
        <f t="shared" si="99"/>
        <v>0</v>
      </c>
      <c r="BB81" s="81">
        <f t="shared" si="100"/>
        <v>0.17174982131617969</v>
      </c>
      <c r="BC81" s="81">
        <f t="shared" si="101"/>
        <v>0</v>
      </c>
      <c r="BD81" s="81"/>
      <c r="BE81" s="81">
        <f t="shared" si="102"/>
        <v>0.12481192723293667</v>
      </c>
      <c r="BF81" s="81">
        <f>AQ81</f>
        <v>0</v>
      </c>
      <c r="BG81" s="81">
        <f>AT81</f>
        <v>0.20480237377239521</v>
      </c>
      <c r="BP81" s="77" t="s">
        <v>41</v>
      </c>
      <c r="BQ81" s="81">
        <f t="shared" si="119"/>
        <v>0</v>
      </c>
      <c r="BR81" s="81">
        <f t="shared" si="119"/>
        <v>0</v>
      </c>
      <c r="BS81" s="81">
        <f t="shared" si="119"/>
        <v>0</v>
      </c>
      <c r="BT81" s="81">
        <f t="shared" si="119"/>
        <v>0</v>
      </c>
      <c r="BU81" s="81">
        <f t="shared" si="119"/>
        <v>0</v>
      </c>
      <c r="BV81" s="81">
        <f t="shared" si="119"/>
        <v>0.17174982131617969</v>
      </c>
      <c r="BW81" s="81">
        <f t="shared" si="119"/>
        <v>0</v>
      </c>
      <c r="BX81" s="81">
        <f t="shared" si="119"/>
        <v>0</v>
      </c>
      <c r="BY81" s="81">
        <f t="shared" si="119"/>
        <v>0.12481192723293667</v>
      </c>
      <c r="BZ81" s="81">
        <f t="shared" si="119"/>
        <v>0</v>
      </c>
      <c r="CA81" s="81">
        <f t="shared" si="119"/>
        <v>0.20480237377239521</v>
      </c>
      <c r="CJ81" s="90" t="s">
        <v>41</v>
      </c>
      <c r="CK81" s="94">
        <f t="shared" si="106"/>
        <v>0</v>
      </c>
      <c r="CL81" s="94">
        <f t="shared" si="107"/>
        <v>0</v>
      </c>
      <c r="CM81" s="94">
        <f t="shared" si="108"/>
        <v>0</v>
      </c>
      <c r="CN81" s="95"/>
      <c r="CO81" s="94">
        <f t="shared" si="109"/>
        <v>0</v>
      </c>
      <c r="CP81" s="94">
        <f t="shared" si="110"/>
        <v>4830</v>
      </c>
      <c r="CQ81" s="94">
        <f t="shared" si="111"/>
        <v>0</v>
      </c>
      <c r="CR81" s="94"/>
      <c r="CS81" s="94">
        <f t="shared" si="112"/>
        <v>2920</v>
      </c>
      <c r="CT81" s="94">
        <f t="shared" si="113"/>
        <v>0</v>
      </c>
      <c r="CU81" s="94">
        <f t="shared" si="114"/>
        <v>6350</v>
      </c>
    </row>
    <row r="82" spans="19:99" ht="21.95" customHeight="1" thickTop="1" x14ac:dyDescent="0.15">
      <c r="S82" s="38" t="s">
        <v>65</v>
      </c>
      <c r="T82" s="43"/>
      <c r="U82" s="31">
        <f>SUM(U73:U81)</f>
        <v>2430500</v>
      </c>
      <c r="V82" s="82">
        <f>SUM(V73:V81)</f>
        <v>100</v>
      </c>
      <c r="W82" s="30"/>
      <c r="X82" s="31">
        <f>SUM(X73:X81)</f>
        <v>2908100</v>
      </c>
      <c r="Y82" s="82">
        <f>SUM(Y73:Y81)</f>
        <v>100</v>
      </c>
      <c r="Z82" s="30"/>
      <c r="AA82" s="31">
        <f>SUM(AA73:AA81)</f>
        <v>2946800</v>
      </c>
      <c r="AB82" s="82">
        <f>SUM(AB73:AB81)</f>
        <v>99.999999999999986</v>
      </c>
      <c r="AC82" s="43"/>
      <c r="AD82" s="31">
        <f>SUM(AD73:AD81)</f>
        <v>4449500</v>
      </c>
      <c r="AE82" s="82">
        <f>SUM(AE73:AE81)</f>
        <v>100.00000000000001</v>
      </c>
      <c r="AF82" s="30"/>
      <c r="AG82" s="31">
        <f>SUM(AG73:AG81)</f>
        <v>2812230</v>
      </c>
      <c r="AH82" s="82">
        <f>SUM(AH73:AH81)</f>
        <v>100.00000000000001</v>
      </c>
      <c r="AI82" s="30"/>
      <c r="AJ82" s="31">
        <f>SUM(AJ73:AJ81)</f>
        <v>2579500</v>
      </c>
      <c r="AK82" s="82">
        <f>SUM(AK73:AK81)</f>
        <v>100</v>
      </c>
      <c r="AL82" s="48"/>
      <c r="AM82" s="31">
        <f>SUM(AM73:AM81)</f>
        <v>2339520</v>
      </c>
      <c r="AN82" s="82">
        <f>SUM(AN73:AN81)</f>
        <v>100.00000000000001</v>
      </c>
      <c r="AO82" s="30"/>
      <c r="AP82" s="31">
        <f>SUM(AP73:AP81)</f>
        <v>4030000</v>
      </c>
      <c r="AQ82" s="82">
        <f>SUM(AQ73:AQ81)</f>
        <v>100</v>
      </c>
      <c r="AR82" s="30"/>
      <c r="AS82" s="31">
        <f>SUM(AS73:AS81)</f>
        <v>3100550</v>
      </c>
      <c r="AT82" s="82">
        <f>SUM(AT73:AT81)</f>
        <v>100</v>
      </c>
      <c r="AV82" s="38" t="s">
        <v>65</v>
      </c>
      <c r="AW82" s="76">
        <f>SUM(AW73:AW81)</f>
        <v>100</v>
      </c>
      <c r="AX82" s="76">
        <f t="shared" ref="AX82:AY82" si="120">SUM(AX73:AX81)</f>
        <v>100</v>
      </c>
      <c r="AY82" s="76">
        <f t="shared" si="120"/>
        <v>99.999999999999986</v>
      </c>
      <c r="AZ82" s="76"/>
      <c r="BA82" s="76">
        <f t="shared" ref="BA82:BC82" si="121">SUM(BA73:BA81)</f>
        <v>100.00000000000001</v>
      </c>
      <c r="BB82" s="76">
        <f t="shared" si="121"/>
        <v>100.00000000000001</v>
      </c>
      <c r="BC82" s="76">
        <f t="shared" si="121"/>
        <v>100</v>
      </c>
      <c r="BD82" s="76"/>
      <c r="BE82" s="76">
        <f t="shared" ref="BE82:BG82" si="122">SUM(BE73:BE81)</f>
        <v>100.00000000000001</v>
      </c>
      <c r="BF82" s="76">
        <f t="shared" si="122"/>
        <v>100</v>
      </c>
      <c r="BG82" s="76">
        <f t="shared" si="122"/>
        <v>100</v>
      </c>
      <c r="BP82" s="38" t="s">
        <v>65</v>
      </c>
      <c r="BQ82" s="76">
        <f>SUM(BQ73:BQ81)</f>
        <v>100</v>
      </c>
      <c r="BR82" s="76">
        <f t="shared" ref="BR82:BS82" si="123">SUM(BR73:BR81)</f>
        <v>100</v>
      </c>
      <c r="BS82" s="76">
        <f t="shared" si="123"/>
        <v>100</v>
      </c>
      <c r="BT82" s="76"/>
      <c r="BU82" s="76">
        <f t="shared" ref="BU82:BW82" si="124">SUM(BU73:BU81)</f>
        <v>100.00000000000001</v>
      </c>
      <c r="BV82" s="76">
        <f t="shared" si="124"/>
        <v>100</v>
      </c>
      <c r="BW82" s="76">
        <f t="shared" si="124"/>
        <v>100</v>
      </c>
      <c r="BX82" s="76"/>
      <c r="BY82" s="76">
        <f t="shared" ref="BY82:CA82" si="125">SUM(BY73:BY81)</f>
        <v>100</v>
      </c>
      <c r="BZ82" s="76">
        <f t="shared" si="125"/>
        <v>100</v>
      </c>
      <c r="CA82" s="76">
        <f t="shared" si="125"/>
        <v>100</v>
      </c>
      <c r="CJ82" s="38" t="s">
        <v>65</v>
      </c>
      <c r="CK82" s="96">
        <f>SUM(CK73:CK81)</f>
        <v>2430500</v>
      </c>
      <c r="CL82" s="96">
        <f t="shared" ref="CL82:CM82" si="126">SUM(CL73:CL81)</f>
        <v>2908100</v>
      </c>
      <c r="CM82" s="96">
        <f t="shared" si="126"/>
        <v>2946800</v>
      </c>
      <c r="CN82" s="96"/>
      <c r="CO82" s="96">
        <f t="shared" ref="CO82:CQ82" si="127">SUM(CO73:CO81)</f>
        <v>4449500</v>
      </c>
      <c r="CP82" s="96">
        <f t="shared" si="127"/>
        <v>2812230</v>
      </c>
      <c r="CQ82" s="96">
        <f t="shared" si="127"/>
        <v>2579500</v>
      </c>
      <c r="CR82" s="96"/>
      <c r="CS82" s="96">
        <f t="shared" ref="CS82:CU82" si="128">SUM(CS73:CS81)</f>
        <v>2339520</v>
      </c>
      <c r="CT82" s="96">
        <f t="shared" si="128"/>
        <v>4030000</v>
      </c>
      <c r="CU82" s="96">
        <f t="shared" si="128"/>
        <v>3100550</v>
      </c>
    </row>
    <row r="83" spans="19:99" ht="21.95" customHeight="1" x14ac:dyDescent="0.15"/>
    <row r="84" spans="19:99" ht="21.95" customHeight="1" x14ac:dyDescent="0.15"/>
    <row r="85" spans="19:99" ht="21.75" customHeight="1" x14ac:dyDescent="0.15"/>
    <row r="86" spans="19:99" ht="21.95" customHeight="1" x14ac:dyDescent="0.15"/>
    <row r="87" spans="19:99" ht="21.95" customHeight="1" x14ac:dyDescent="0.15">
      <c r="S87" s="98" t="s">
        <v>1</v>
      </c>
      <c r="T87" s="154" t="s">
        <v>66</v>
      </c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6"/>
    </row>
    <row r="88" spans="19:99" ht="21.95" customHeight="1" x14ac:dyDescent="0.15">
      <c r="S88" s="98" t="s">
        <v>67</v>
      </c>
      <c r="T88" s="149" t="s">
        <v>76</v>
      </c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1"/>
    </row>
    <row r="89" spans="19:99" ht="21.95" customHeight="1" x14ac:dyDescent="0.15">
      <c r="S89" s="102" t="s">
        <v>59</v>
      </c>
      <c r="T89" s="164" t="s">
        <v>56</v>
      </c>
      <c r="U89" s="150"/>
      <c r="V89" s="150"/>
      <c r="W89" s="150"/>
      <c r="X89" s="150"/>
      <c r="Y89" s="150"/>
      <c r="Z89" s="150"/>
      <c r="AA89" s="150"/>
      <c r="AB89" s="165"/>
      <c r="AC89" s="164" t="s">
        <v>57</v>
      </c>
      <c r="AD89" s="150"/>
      <c r="AE89" s="150"/>
      <c r="AF89" s="150"/>
      <c r="AG89" s="150"/>
      <c r="AH89" s="150"/>
      <c r="AI89" s="150"/>
      <c r="AJ89" s="150"/>
      <c r="AK89" s="153"/>
      <c r="AL89" s="152" t="s">
        <v>58</v>
      </c>
      <c r="AM89" s="150"/>
      <c r="AN89" s="150"/>
      <c r="AO89" s="150"/>
      <c r="AP89" s="150"/>
      <c r="AQ89" s="150"/>
      <c r="AR89" s="150"/>
      <c r="AS89" s="150"/>
      <c r="AT89" s="153"/>
    </row>
    <row r="90" spans="19:99" ht="21.95" customHeight="1" x14ac:dyDescent="0.15">
      <c r="S90" s="26" t="s">
        <v>79</v>
      </c>
      <c r="T90" s="166" t="s">
        <v>55</v>
      </c>
      <c r="U90" s="167"/>
      <c r="V90" s="168"/>
      <c r="W90" s="149">
        <v>2</v>
      </c>
      <c r="X90" s="150"/>
      <c r="Y90" s="151"/>
      <c r="Z90" s="149">
        <v>3</v>
      </c>
      <c r="AA90" s="150"/>
      <c r="AB90" s="165"/>
      <c r="AC90" s="164">
        <v>1</v>
      </c>
      <c r="AD90" s="150"/>
      <c r="AE90" s="151"/>
      <c r="AF90" s="149">
        <v>2</v>
      </c>
      <c r="AG90" s="150"/>
      <c r="AH90" s="151"/>
      <c r="AI90" s="149">
        <v>3</v>
      </c>
      <c r="AJ90" s="150"/>
      <c r="AK90" s="153"/>
      <c r="AL90" s="152">
        <v>1</v>
      </c>
      <c r="AM90" s="150"/>
      <c r="AN90" s="151"/>
      <c r="AO90" s="149">
        <v>2</v>
      </c>
      <c r="AP90" s="150"/>
      <c r="AQ90" s="151"/>
      <c r="AR90" s="149">
        <v>3</v>
      </c>
      <c r="AS90" s="150"/>
      <c r="AT90" s="153"/>
      <c r="AV90" s="154" t="s">
        <v>66</v>
      </c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6"/>
      <c r="BP90" s="154" t="s">
        <v>66</v>
      </c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6"/>
      <c r="CJ90" s="154" t="s">
        <v>66</v>
      </c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6"/>
    </row>
    <row r="91" spans="19:99" ht="21.95" customHeight="1" x14ac:dyDescent="0.15">
      <c r="S91" s="102" t="s">
        <v>60</v>
      </c>
      <c r="T91" s="157">
        <v>23111102</v>
      </c>
      <c r="U91" s="158"/>
      <c r="V91" s="159"/>
      <c r="W91" s="160">
        <v>23111103</v>
      </c>
      <c r="X91" s="158"/>
      <c r="Y91" s="159"/>
      <c r="Z91" s="160">
        <v>23111104</v>
      </c>
      <c r="AA91" s="158"/>
      <c r="AB91" s="161"/>
      <c r="AC91" s="157">
        <v>23111105</v>
      </c>
      <c r="AD91" s="158"/>
      <c r="AE91" s="159"/>
      <c r="AF91" s="160">
        <v>23111106</v>
      </c>
      <c r="AG91" s="158"/>
      <c r="AH91" s="159"/>
      <c r="AI91" s="160">
        <v>23111107</v>
      </c>
      <c r="AJ91" s="158"/>
      <c r="AK91" s="162"/>
      <c r="AL91" s="163">
        <v>23111108</v>
      </c>
      <c r="AM91" s="158"/>
      <c r="AN91" s="159"/>
      <c r="AO91" s="160">
        <v>23111109</v>
      </c>
      <c r="AP91" s="158"/>
      <c r="AQ91" s="159"/>
      <c r="AR91" s="160">
        <v>23111110</v>
      </c>
      <c r="AS91" s="158"/>
      <c r="AT91" s="162"/>
      <c r="AV91" s="149" t="s">
        <v>77</v>
      </c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1"/>
      <c r="BP91" s="149" t="s">
        <v>77</v>
      </c>
      <c r="BQ91" s="150"/>
      <c r="BR91" s="150"/>
      <c r="BS91" s="150"/>
      <c r="BT91" s="150"/>
      <c r="BU91" s="150"/>
      <c r="BV91" s="150"/>
      <c r="BW91" s="150"/>
      <c r="BX91" s="150"/>
      <c r="BY91" s="150"/>
      <c r="BZ91" s="150"/>
      <c r="CA91" s="151"/>
      <c r="CJ91" s="149" t="s">
        <v>77</v>
      </c>
      <c r="CK91" s="150"/>
      <c r="CL91" s="150"/>
      <c r="CM91" s="150"/>
      <c r="CN91" s="150"/>
      <c r="CO91" s="150"/>
      <c r="CP91" s="150"/>
      <c r="CQ91" s="150"/>
      <c r="CR91" s="150"/>
      <c r="CS91" s="150"/>
      <c r="CT91" s="150"/>
      <c r="CU91" s="151"/>
    </row>
    <row r="92" spans="19:99" ht="21.95" customHeight="1" thickBot="1" x14ac:dyDescent="0.2">
      <c r="S92" s="34" t="s">
        <v>64</v>
      </c>
      <c r="T92" s="39" t="s">
        <v>61</v>
      </c>
      <c r="U92" s="28" t="s">
        <v>62</v>
      </c>
      <c r="V92" s="49" t="s">
        <v>63</v>
      </c>
      <c r="W92" s="28" t="s">
        <v>61</v>
      </c>
      <c r="X92" s="28" t="s">
        <v>62</v>
      </c>
      <c r="Y92" s="49" t="s">
        <v>63</v>
      </c>
      <c r="Z92" s="28" t="s">
        <v>61</v>
      </c>
      <c r="AA92" s="28" t="s">
        <v>62</v>
      </c>
      <c r="AB92" s="54" t="s">
        <v>63</v>
      </c>
      <c r="AC92" s="39" t="s">
        <v>61</v>
      </c>
      <c r="AD92" s="28" t="s">
        <v>62</v>
      </c>
      <c r="AE92" s="49" t="s">
        <v>63</v>
      </c>
      <c r="AF92" s="28" t="s">
        <v>61</v>
      </c>
      <c r="AG92" s="28" t="s">
        <v>62</v>
      </c>
      <c r="AH92" s="49" t="s">
        <v>63</v>
      </c>
      <c r="AI92" s="28" t="s">
        <v>61</v>
      </c>
      <c r="AJ92" s="28" t="s">
        <v>62</v>
      </c>
      <c r="AK92" s="60" t="s">
        <v>63</v>
      </c>
      <c r="AL92" s="44" t="s">
        <v>61</v>
      </c>
      <c r="AM92" s="28" t="s">
        <v>62</v>
      </c>
      <c r="AN92" s="49" t="s">
        <v>63</v>
      </c>
      <c r="AO92" s="28" t="s">
        <v>61</v>
      </c>
      <c r="AP92" s="28" t="s">
        <v>62</v>
      </c>
      <c r="AQ92" s="49" t="s">
        <v>63</v>
      </c>
      <c r="AR92" s="28" t="s">
        <v>61</v>
      </c>
      <c r="AS92" s="28" t="s">
        <v>62</v>
      </c>
      <c r="AT92" s="60" t="s">
        <v>63</v>
      </c>
      <c r="AV92" s="74" t="s">
        <v>63</v>
      </c>
      <c r="AW92" s="75" t="s">
        <v>46</v>
      </c>
      <c r="AX92" s="75" t="s">
        <v>47</v>
      </c>
      <c r="AY92" s="75" t="s">
        <v>48</v>
      </c>
      <c r="AZ92" s="75"/>
      <c r="BA92" s="75" t="s">
        <v>49</v>
      </c>
      <c r="BB92" s="75" t="s">
        <v>50</v>
      </c>
      <c r="BC92" s="75" t="s">
        <v>51</v>
      </c>
      <c r="BD92" s="75"/>
      <c r="BE92" s="75" t="s">
        <v>52</v>
      </c>
      <c r="BF92" s="75" t="s">
        <v>53</v>
      </c>
      <c r="BG92" s="75" t="s">
        <v>54</v>
      </c>
      <c r="BP92" s="74" t="s">
        <v>63</v>
      </c>
      <c r="BQ92" s="75" t="s">
        <v>46</v>
      </c>
      <c r="BR92" s="75" t="s">
        <v>47</v>
      </c>
      <c r="BS92" s="75" t="s">
        <v>48</v>
      </c>
      <c r="BT92" s="75"/>
      <c r="BU92" s="75" t="s">
        <v>49</v>
      </c>
      <c r="BV92" s="75" t="s">
        <v>50</v>
      </c>
      <c r="BW92" s="75" t="s">
        <v>51</v>
      </c>
      <c r="BX92" s="75"/>
      <c r="BY92" s="75" t="s">
        <v>52</v>
      </c>
      <c r="BZ92" s="75" t="s">
        <v>53</v>
      </c>
      <c r="CA92" s="75" t="s">
        <v>54</v>
      </c>
      <c r="CJ92" s="97" t="s">
        <v>62</v>
      </c>
      <c r="CK92" s="28" t="s">
        <v>46</v>
      </c>
      <c r="CL92" s="28" t="s">
        <v>47</v>
      </c>
      <c r="CM92" s="28" t="s">
        <v>48</v>
      </c>
      <c r="CN92" s="28"/>
      <c r="CO92" s="28" t="s">
        <v>49</v>
      </c>
      <c r="CP92" s="28" t="s">
        <v>50</v>
      </c>
      <c r="CQ92" s="28" t="s">
        <v>51</v>
      </c>
      <c r="CR92" s="28"/>
      <c r="CS92" s="28" t="s">
        <v>52</v>
      </c>
      <c r="CT92" s="28" t="s">
        <v>53</v>
      </c>
      <c r="CU92" s="28" t="s">
        <v>54</v>
      </c>
    </row>
    <row r="93" spans="19:99" ht="21.95" customHeight="1" thickTop="1" x14ac:dyDescent="0.15">
      <c r="S93" s="35" t="s">
        <v>33</v>
      </c>
      <c r="T93" s="40">
        <v>40.01</v>
      </c>
      <c r="U93" s="31">
        <v>4190000</v>
      </c>
      <c r="V93" s="82">
        <f>(U93/U$102)*100</f>
        <v>80.840275821618889</v>
      </c>
      <c r="W93" s="27">
        <v>39.700000000000003</v>
      </c>
      <c r="X93" s="31">
        <v>3960000</v>
      </c>
      <c r="Y93" s="82">
        <f>(X93/X$102)*100</f>
        <v>79.511845457885826</v>
      </c>
      <c r="Z93" s="27">
        <v>39.94</v>
      </c>
      <c r="AA93" s="31">
        <v>3640000</v>
      </c>
      <c r="AB93" s="82">
        <f>(AA93/AA$102)*100</f>
        <v>77.695433899115457</v>
      </c>
      <c r="AC93" s="40">
        <v>39.72</v>
      </c>
      <c r="AD93" s="31">
        <v>4540000</v>
      </c>
      <c r="AE93" s="82">
        <f>(AD93/AD$102)*100</f>
        <v>70.21613888566678</v>
      </c>
      <c r="AF93" s="27">
        <v>39.729999999999997</v>
      </c>
      <c r="AG93" s="31">
        <v>3370000</v>
      </c>
      <c r="AH93" s="82">
        <f>(AG93/AG$102)*100</f>
        <v>65.265808075917491</v>
      </c>
      <c r="AI93" s="27">
        <v>39.619999999999997</v>
      </c>
      <c r="AJ93" s="31">
        <v>3930000</v>
      </c>
      <c r="AK93" s="82">
        <f>(AJ93/AJ$102)*100</f>
        <v>78.403677192310454</v>
      </c>
      <c r="AL93" s="45">
        <v>39.840000000000003</v>
      </c>
      <c r="AM93" s="31">
        <v>3430000</v>
      </c>
      <c r="AN93" s="82">
        <f>(AM93/AM$102)*100</f>
        <v>79.789894365623809</v>
      </c>
      <c r="AO93" s="27">
        <v>39.68</v>
      </c>
      <c r="AP93" s="31">
        <v>5420000</v>
      </c>
      <c r="AQ93" s="82">
        <f>(AP93/AP$102)*100</f>
        <v>78.578056135467406</v>
      </c>
      <c r="AR93" s="27">
        <v>40.17</v>
      </c>
      <c r="AS93" s="31">
        <v>3940000</v>
      </c>
      <c r="AT93" s="82">
        <f>(AS93/AS$102)*100</f>
        <v>70.210453160361382</v>
      </c>
      <c r="AV93" s="35" t="s">
        <v>33</v>
      </c>
      <c r="AW93" s="79">
        <f>V93</f>
        <v>80.840275821618889</v>
      </c>
      <c r="AX93" s="79">
        <f>Y93</f>
        <v>79.511845457885826</v>
      </c>
      <c r="AY93" s="79">
        <f>AB93</f>
        <v>77.695433899115457</v>
      </c>
      <c r="AZ93" s="79"/>
      <c r="BA93" s="79">
        <f>AE93</f>
        <v>70.21613888566678</v>
      </c>
      <c r="BB93" s="79">
        <f>AH93</f>
        <v>65.265808075917491</v>
      </c>
      <c r="BC93" s="79">
        <f>AK93</f>
        <v>78.403677192310454</v>
      </c>
      <c r="BD93" s="79"/>
      <c r="BE93" s="79">
        <f>AN93</f>
        <v>79.789894365623809</v>
      </c>
      <c r="BF93" s="79">
        <f>AQ93</f>
        <v>78.578056135467406</v>
      </c>
      <c r="BG93" s="79">
        <f>AT93</f>
        <v>70.210453160361382</v>
      </c>
      <c r="BP93" s="35" t="s">
        <v>33</v>
      </c>
      <c r="BQ93" s="79">
        <f t="shared" ref="BQ93:CA93" si="129">AW93</f>
        <v>80.840275821618889</v>
      </c>
      <c r="BR93" s="79">
        <f t="shared" si="129"/>
        <v>79.511845457885826</v>
      </c>
      <c r="BS93" s="79">
        <f t="shared" si="129"/>
        <v>77.695433899115457</v>
      </c>
      <c r="BT93" s="79">
        <f t="shared" si="129"/>
        <v>0</v>
      </c>
      <c r="BU93" s="79">
        <f t="shared" si="129"/>
        <v>70.21613888566678</v>
      </c>
      <c r="BV93" s="79">
        <f t="shared" si="129"/>
        <v>65.265808075917491</v>
      </c>
      <c r="BW93" s="79">
        <f t="shared" si="129"/>
        <v>78.403677192310454</v>
      </c>
      <c r="BX93" s="79">
        <f t="shared" si="129"/>
        <v>0</v>
      </c>
      <c r="BY93" s="79">
        <f t="shared" si="129"/>
        <v>79.789894365623809</v>
      </c>
      <c r="BZ93" s="79">
        <f t="shared" si="129"/>
        <v>78.578056135467406</v>
      </c>
      <c r="CA93" s="79">
        <f t="shared" si="129"/>
        <v>70.210453160361382</v>
      </c>
      <c r="CJ93" s="35" t="s">
        <v>33</v>
      </c>
      <c r="CK93" s="91">
        <f>U93</f>
        <v>4190000</v>
      </c>
      <c r="CL93" s="91">
        <f>X93</f>
        <v>3960000</v>
      </c>
      <c r="CM93" s="91">
        <f>AA93</f>
        <v>3640000</v>
      </c>
      <c r="CN93" s="91"/>
      <c r="CO93" s="91">
        <f>AD93</f>
        <v>4540000</v>
      </c>
      <c r="CP93" s="91">
        <f>AG93</f>
        <v>3370000</v>
      </c>
      <c r="CQ93" s="91">
        <f>AJ93</f>
        <v>3930000</v>
      </c>
      <c r="CR93" s="91"/>
      <c r="CS93" s="91">
        <f>AM93</f>
        <v>3430000</v>
      </c>
      <c r="CT93" s="91">
        <f>AP93</f>
        <v>5420000</v>
      </c>
      <c r="CU93" s="91">
        <f>AS93</f>
        <v>3940000</v>
      </c>
    </row>
    <row r="94" spans="19:99" ht="21.95" customHeight="1" x14ac:dyDescent="0.15">
      <c r="S94" s="36" t="s">
        <v>34</v>
      </c>
      <c r="T94" s="41">
        <v>39.799999999999997</v>
      </c>
      <c r="U94" s="32">
        <v>106000</v>
      </c>
      <c r="V94" s="82">
        <f t="shared" ref="V94:V101" si="130">(U94/U$102)*100</f>
        <v>2.0451239229335569</v>
      </c>
      <c r="W94" s="6">
        <v>39.53</v>
      </c>
      <c r="X94" s="32">
        <v>157000</v>
      </c>
      <c r="Y94" s="82">
        <f t="shared" ref="Y94:Y101" si="131">(X94/X$102)*100</f>
        <v>3.1523635699212309</v>
      </c>
      <c r="Z94" s="6">
        <v>39.729999999999997</v>
      </c>
      <c r="AA94" s="32">
        <v>133000</v>
      </c>
      <c r="AB94" s="82">
        <f t="shared" ref="AB94:AB101" si="132">(AA94/AA$102)*100</f>
        <v>2.8388716232369111</v>
      </c>
      <c r="AC94" s="41">
        <v>39.4</v>
      </c>
      <c r="AD94" s="32">
        <v>328000</v>
      </c>
      <c r="AE94" s="82">
        <f t="shared" ref="AE94:AE101" si="133">(AD94/AD$102)*100</f>
        <v>5.0728840428411237</v>
      </c>
      <c r="AF94" s="6">
        <v>39.56</v>
      </c>
      <c r="AG94" s="32">
        <v>376000</v>
      </c>
      <c r="AH94" s="82">
        <f t="shared" ref="AH94:AH101" si="134">(AG94/AG$102)*100</f>
        <v>7.2818824440786285</v>
      </c>
      <c r="AI94" s="6">
        <v>39.450000000000003</v>
      </c>
      <c r="AJ94" s="32">
        <v>174000</v>
      </c>
      <c r="AK94" s="82">
        <f t="shared" ref="AK94:AK101" si="135">(AJ94/AJ$102)*100</f>
        <v>3.4713078451557298</v>
      </c>
      <c r="AL94" s="46">
        <v>39.67</v>
      </c>
      <c r="AM94" s="32">
        <v>260000</v>
      </c>
      <c r="AN94" s="82">
        <f t="shared" ref="AN94:AN101" si="136">(AM94/AM$102)*100</f>
        <v>6.0482135670735255</v>
      </c>
      <c r="AO94" s="6">
        <v>39.47</v>
      </c>
      <c r="AP94" s="32">
        <v>312000</v>
      </c>
      <c r="AQ94" s="82">
        <f t="shared" ref="AQ94:AQ101" si="137">(AP94/AP$102)*100</f>
        <v>4.523312456506611</v>
      </c>
      <c r="AR94" s="6">
        <v>40</v>
      </c>
      <c r="AS94" s="32">
        <v>396000</v>
      </c>
      <c r="AT94" s="82">
        <f t="shared" ref="AT94:AT100" si="138">(AS94/AS$102)*100</f>
        <v>7.0566851399754089</v>
      </c>
      <c r="AV94" s="36" t="s">
        <v>34</v>
      </c>
      <c r="AW94" s="80">
        <f t="shared" ref="AW94:AW101" si="139">V94</f>
        <v>2.0451239229335569</v>
      </c>
      <c r="AX94" s="80">
        <f t="shared" ref="AX94:AX101" si="140">Y94</f>
        <v>3.1523635699212309</v>
      </c>
      <c r="AY94" s="80">
        <f t="shared" ref="AY94:AY101" si="141">AB94</f>
        <v>2.8388716232369111</v>
      </c>
      <c r="AZ94" s="80"/>
      <c r="BA94" s="80">
        <f t="shared" ref="BA94:BA101" si="142">AE94</f>
        <v>5.0728840428411237</v>
      </c>
      <c r="BB94" s="80">
        <f t="shared" ref="BB94:BB101" si="143">AH94</f>
        <v>7.2818824440786285</v>
      </c>
      <c r="BC94" s="80">
        <f t="shared" ref="BC94:BC101" si="144">AK94</f>
        <v>3.4713078451557298</v>
      </c>
      <c r="BD94" s="80"/>
      <c r="BE94" s="80">
        <f t="shared" ref="BE94:BE101" si="145">AN94</f>
        <v>6.0482135670735255</v>
      </c>
      <c r="BF94" s="80">
        <f t="shared" ref="BF94" si="146">AQ94</f>
        <v>4.523312456506611</v>
      </c>
      <c r="BG94" s="80">
        <f t="shared" ref="BG94:BG100" si="147">AT94</f>
        <v>7.0566851399754089</v>
      </c>
      <c r="BP94" s="36" t="s">
        <v>35</v>
      </c>
      <c r="BQ94" s="80">
        <f t="shared" ref="BQ94:CA94" si="148">AW95</f>
        <v>15.203374068600404</v>
      </c>
      <c r="BR94" s="80">
        <f t="shared" si="148"/>
        <v>14.958667895486096</v>
      </c>
      <c r="BS94" s="80">
        <f t="shared" si="148"/>
        <v>17.630886923260817</v>
      </c>
      <c r="BT94" s="80">
        <f t="shared" si="148"/>
        <v>0</v>
      </c>
      <c r="BU94" s="80">
        <f t="shared" si="148"/>
        <v>18.095348567451573</v>
      </c>
      <c r="BV94" s="80">
        <f t="shared" si="148"/>
        <v>13.498595913624477</v>
      </c>
      <c r="BW94" s="80">
        <f t="shared" si="148"/>
        <v>12.748078810658111</v>
      </c>
      <c r="BX94" s="80">
        <f t="shared" si="148"/>
        <v>0</v>
      </c>
      <c r="BY94" s="80">
        <f t="shared" si="148"/>
        <v>7.8626776371955822</v>
      </c>
      <c r="BZ94" s="80">
        <f t="shared" si="148"/>
        <v>10.061470656460218</v>
      </c>
      <c r="CA94" s="80">
        <f t="shared" si="148"/>
        <v>11.262184364809238</v>
      </c>
      <c r="CJ94" s="36" t="s">
        <v>34</v>
      </c>
      <c r="CK94" s="91">
        <f t="shared" ref="CK94:CK101" si="149">U94</f>
        <v>106000</v>
      </c>
      <c r="CL94" s="91">
        <f t="shared" ref="CL94:CL101" si="150">X94</f>
        <v>157000</v>
      </c>
      <c r="CM94" s="91">
        <f t="shared" ref="CM94:CM101" si="151">AA94</f>
        <v>133000</v>
      </c>
      <c r="CN94" s="92"/>
      <c r="CO94" s="91">
        <f t="shared" ref="CO94:CO101" si="152">AD94</f>
        <v>328000</v>
      </c>
      <c r="CP94" s="91">
        <f t="shared" ref="CP94:CP101" si="153">AG94</f>
        <v>376000</v>
      </c>
      <c r="CQ94" s="91">
        <f t="shared" ref="CQ94:CQ101" si="154">AJ94</f>
        <v>174000</v>
      </c>
      <c r="CR94" s="92"/>
      <c r="CS94" s="91">
        <f t="shared" ref="CS94:CS101" si="155">AM94</f>
        <v>260000</v>
      </c>
      <c r="CT94" s="91">
        <f t="shared" ref="CT94:CT101" si="156">AP94</f>
        <v>312000</v>
      </c>
      <c r="CU94" s="91">
        <f t="shared" ref="CU94:CU101" si="157">AS94</f>
        <v>396000</v>
      </c>
    </row>
    <row r="95" spans="19:99" ht="21.95" customHeight="1" x14ac:dyDescent="0.15">
      <c r="S95" s="36" t="s">
        <v>35</v>
      </c>
      <c r="T95" s="41">
        <v>39.72</v>
      </c>
      <c r="U95" s="32">
        <v>788000</v>
      </c>
      <c r="V95" s="82">
        <f t="shared" si="130"/>
        <v>15.203374068600404</v>
      </c>
      <c r="W95" s="6">
        <v>39.47</v>
      </c>
      <c r="X95" s="32">
        <v>745000</v>
      </c>
      <c r="Y95" s="82">
        <f t="shared" si="131"/>
        <v>14.958667895486096</v>
      </c>
      <c r="Z95" s="6">
        <v>39.68</v>
      </c>
      <c r="AA95" s="32">
        <v>826000</v>
      </c>
      <c r="AB95" s="82">
        <f t="shared" si="132"/>
        <v>17.630886923260817</v>
      </c>
      <c r="AC95" s="41">
        <v>39.340000000000003</v>
      </c>
      <c r="AD95" s="32">
        <v>1170000</v>
      </c>
      <c r="AE95" s="82">
        <f t="shared" si="133"/>
        <v>18.095348567451573</v>
      </c>
      <c r="AF95" s="6">
        <v>39.47</v>
      </c>
      <c r="AG95" s="32">
        <v>697000</v>
      </c>
      <c r="AH95" s="82">
        <f t="shared" si="134"/>
        <v>13.498595913624477</v>
      </c>
      <c r="AI95" s="6">
        <v>39.39</v>
      </c>
      <c r="AJ95" s="32">
        <v>639000</v>
      </c>
      <c r="AK95" s="82">
        <f t="shared" si="135"/>
        <v>12.748078810658111</v>
      </c>
      <c r="AL95" s="46">
        <v>39.57</v>
      </c>
      <c r="AM95" s="32">
        <v>338000</v>
      </c>
      <c r="AN95" s="82">
        <f t="shared" si="136"/>
        <v>7.8626776371955822</v>
      </c>
      <c r="AO95" s="6">
        <v>39.409999999999997</v>
      </c>
      <c r="AP95" s="32">
        <v>694000</v>
      </c>
      <c r="AQ95" s="82">
        <f t="shared" si="137"/>
        <v>10.061470656460218</v>
      </c>
      <c r="AR95" s="6">
        <v>39.909999999999997</v>
      </c>
      <c r="AS95" s="32">
        <v>632000</v>
      </c>
      <c r="AT95" s="82">
        <f t="shared" si="138"/>
        <v>11.262184364809238</v>
      </c>
      <c r="AV95" s="36" t="s">
        <v>35</v>
      </c>
      <c r="AW95" s="80">
        <f t="shared" si="139"/>
        <v>15.203374068600404</v>
      </c>
      <c r="AX95" s="80">
        <f t="shared" si="140"/>
        <v>14.958667895486096</v>
      </c>
      <c r="AY95" s="80">
        <f t="shared" si="141"/>
        <v>17.630886923260817</v>
      </c>
      <c r="AZ95" s="80"/>
      <c r="BA95" s="80">
        <f t="shared" si="142"/>
        <v>18.095348567451573</v>
      </c>
      <c r="BB95" s="80">
        <f t="shared" si="143"/>
        <v>13.498595913624477</v>
      </c>
      <c r="BC95" s="80">
        <f t="shared" si="144"/>
        <v>12.748078810658111</v>
      </c>
      <c r="BD95" s="80"/>
      <c r="BE95" s="80">
        <f t="shared" si="145"/>
        <v>7.8626776371955822</v>
      </c>
      <c r="BF95" s="80">
        <f>AQ95</f>
        <v>10.061470656460218</v>
      </c>
      <c r="BG95" s="80">
        <f t="shared" si="147"/>
        <v>11.262184364809238</v>
      </c>
      <c r="BP95" s="36" t="s">
        <v>38</v>
      </c>
      <c r="BQ95" s="80">
        <f t="shared" ref="BQ95:CA95" si="158">AW98</f>
        <v>0.4302477686926256</v>
      </c>
      <c r="BR95" s="80">
        <f t="shared" si="158"/>
        <v>0.37948835332172781</v>
      </c>
      <c r="BS95" s="80">
        <f t="shared" si="158"/>
        <v>0.35859431030360989</v>
      </c>
      <c r="BT95" s="80">
        <f t="shared" si="158"/>
        <v>0</v>
      </c>
      <c r="BU95" s="80">
        <f t="shared" si="158"/>
        <v>0.47016974055600669</v>
      </c>
      <c r="BV95" s="80">
        <f t="shared" si="158"/>
        <v>0.77273167425196088</v>
      </c>
      <c r="BW95" s="80">
        <f t="shared" si="158"/>
        <v>0.47082106405560475</v>
      </c>
      <c r="BX95" s="80">
        <f t="shared" si="158"/>
        <v>0</v>
      </c>
      <c r="BY95" s="80">
        <f t="shared" si="158"/>
        <v>0.1391089120426911</v>
      </c>
      <c r="BZ95" s="80">
        <f t="shared" si="158"/>
        <v>0.46972860125260957</v>
      </c>
      <c r="CA95" s="80">
        <f t="shared" si="158"/>
        <v>0.32432239784735467</v>
      </c>
      <c r="CJ95" s="36" t="s">
        <v>35</v>
      </c>
      <c r="CK95" s="91">
        <f t="shared" si="149"/>
        <v>788000</v>
      </c>
      <c r="CL95" s="91">
        <f t="shared" si="150"/>
        <v>745000</v>
      </c>
      <c r="CM95" s="91">
        <f t="shared" si="151"/>
        <v>826000</v>
      </c>
      <c r="CN95" s="92"/>
      <c r="CO95" s="91">
        <f t="shared" si="152"/>
        <v>1170000</v>
      </c>
      <c r="CP95" s="91">
        <f t="shared" si="153"/>
        <v>697000</v>
      </c>
      <c r="CQ95" s="91">
        <f t="shared" si="154"/>
        <v>639000</v>
      </c>
      <c r="CR95" s="92"/>
      <c r="CS95" s="91">
        <f t="shared" si="155"/>
        <v>338000</v>
      </c>
      <c r="CT95" s="91">
        <f t="shared" si="156"/>
        <v>694000</v>
      </c>
      <c r="CU95" s="91">
        <f t="shared" si="157"/>
        <v>632000</v>
      </c>
    </row>
    <row r="96" spans="19:99" ht="21.95" customHeight="1" x14ac:dyDescent="0.15">
      <c r="S96" s="36" t="s">
        <v>36</v>
      </c>
      <c r="T96" s="41">
        <v>39.69</v>
      </c>
      <c r="U96" s="32">
        <v>74500</v>
      </c>
      <c r="V96" s="82">
        <f t="shared" si="130"/>
        <v>1.4373748326278297</v>
      </c>
      <c r="W96" s="6">
        <v>39.380000000000003</v>
      </c>
      <c r="X96" s="32">
        <v>95000</v>
      </c>
      <c r="Y96" s="82">
        <f t="shared" si="131"/>
        <v>1.90748114103514</v>
      </c>
      <c r="Z96" s="6">
        <v>39.58</v>
      </c>
      <c r="AA96" s="32">
        <v>65000</v>
      </c>
      <c r="AB96" s="82">
        <f t="shared" si="132"/>
        <v>1.3874184624842048</v>
      </c>
      <c r="AC96" s="41">
        <v>39.22</v>
      </c>
      <c r="AD96" s="32">
        <v>380000</v>
      </c>
      <c r="AE96" s="82">
        <f t="shared" si="133"/>
        <v>5.8771217569500829</v>
      </c>
      <c r="AF96" s="6">
        <v>39.32</v>
      </c>
      <c r="AG96" s="32">
        <v>606000</v>
      </c>
      <c r="AH96" s="82">
        <f t="shared" si="134"/>
        <v>11.736225428488428</v>
      </c>
      <c r="AI96" s="6">
        <v>39.24</v>
      </c>
      <c r="AJ96" s="32">
        <v>227000</v>
      </c>
      <c r="AK96" s="82">
        <f t="shared" si="135"/>
        <v>4.528660234772131</v>
      </c>
      <c r="AL96" s="46">
        <v>39.51</v>
      </c>
      <c r="AM96" s="32">
        <v>247000</v>
      </c>
      <c r="AN96" s="82">
        <f t="shared" si="136"/>
        <v>5.7458028887198491</v>
      </c>
      <c r="AO96" s="6">
        <v>39.35</v>
      </c>
      <c r="AP96" s="32">
        <v>410000</v>
      </c>
      <c r="AQ96" s="82">
        <f t="shared" si="137"/>
        <v>5.9440964973324055</v>
      </c>
      <c r="AR96" s="6">
        <v>39.82</v>
      </c>
      <c r="AS96" s="32">
        <v>563000</v>
      </c>
      <c r="AT96" s="82">
        <f t="shared" si="138"/>
        <v>10.032610438904433</v>
      </c>
      <c r="AV96" s="36" t="s">
        <v>36</v>
      </c>
      <c r="AW96" s="80">
        <f t="shared" si="139"/>
        <v>1.4373748326278297</v>
      </c>
      <c r="AX96" s="80">
        <f t="shared" si="140"/>
        <v>1.90748114103514</v>
      </c>
      <c r="AY96" s="80">
        <f t="shared" si="141"/>
        <v>1.3874184624842048</v>
      </c>
      <c r="AZ96" s="80"/>
      <c r="BA96" s="80">
        <f t="shared" si="142"/>
        <v>5.8771217569500829</v>
      </c>
      <c r="BB96" s="80">
        <f t="shared" si="143"/>
        <v>11.736225428488428</v>
      </c>
      <c r="BC96" s="80">
        <f t="shared" si="144"/>
        <v>4.528660234772131</v>
      </c>
      <c r="BD96" s="80"/>
      <c r="BE96" s="80">
        <f t="shared" si="145"/>
        <v>5.7458028887198491</v>
      </c>
      <c r="BF96" s="80">
        <f t="shared" ref="BF96:BF100" si="159">AQ96</f>
        <v>5.9440964973324055</v>
      </c>
      <c r="BG96" s="80">
        <f t="shared" si="147"/>
        <v>10.032610438904433</v>
      </c>
      <c r="BP96" s="36" t="s">
        <v>34</v>
      </c>
      <c r="BQ96" s="80">
        <f t="shared" ref="BQ96:CA96" si="160">AW94</f>
        <v>2.0451239229335569</v>
      </c>
      <c r="BR96" s="80">
        <f t="shared" si="160"/>
        <v>3.1523635699212309</v>
      </c>
      <c r="BS96" s="80">
        <f t="shared" si="160"/>
        <v>2.8388716232369111</v>
      </c>
      <c r="BT96" s="80">
        <f t="shared" si="160"/>
        <v>0</v>
      </c>
      <c r="BU96" s="80">
        <f t="shared" si="160"/>
        <v>5.0728840428411237</v>
      </c>
      <c r="BV96" s="80">
        <f t="shared" si="160"/>
        <v>7.2818824440786285</v>
      </c>
      <c r="BW96" s="80">
        <f t="shared" si="160"/>
        <v>3.4713078451557298</v>
      </c>
      <c r="BX96" s="80">
        <f t="shared" si="160"/>
        <v>0</v>
      </c>
      <c r="BY96" s="80">
        <f t="shared" si="160"/>
        <v>6.0482135670735255</v>
      </c>
      <c r="BZ96" s="80">
        <f t="shared" si="160"/>
        <v>4.523312456506611</v>
      </c>
      <c r="CA96" s="80">
        <f t="shared" si="160"/>
        <v>7.0566851399754089</v>
      </c>
      <c r="CJ96" s="36" t="s">
        <v>36</v>
      </c>
      <c r="CK96" s="91">
        <f t="shared" si="149"/>
        <v>74500</v>
      </c>
      <c r="CL96" s="91">
        <f t="shared" si="150"/>
        <v>95000</v>
      </c>
      <c r="CM96" s="91">
        <f t="shared" si="151"/>
        <v>65000</v>
      </c>
      <c r="CN96" s="92"/>
      <c r="CO96" s="91">
        <f t="shared" si="152"/>
        <v>380000</v>
      </c>
      <c r="CP96" s="91">
        <f t="shared" si="153"/>
        <v>606000</v>
      </c>
      <c r="CQ96" s="91">
        <f t="shared" si="154"/>
        <v>227000</v>
      </c>
      <c r="CR96" s="92"/>
      <c r="CS96" s="91">
        <f t="shared" si="155"/>
        <v>247000</v>
      </c>
      <c r="CT96" s="91">
        <f t="shared" si="156"/>
        <v>410000</v>
      </c>
      <c r="CU96" s="91">
        <f t="shared" si="157"/>
        <v>563000</v>
      </c>
    </row>
    <row r="97" spans="19:99" ht="21.95" customHeight="1" x14ac:dyDescent="0.15">
      <c r="S97" s="36" t="s">
        <v>37</v>
      </c>
      <c r="T97" s="41">
        <v>39.53</v>
      </c>
      <c r="U97" s="32">
        <v>2260</v>
      </c>
      <c r="V97" s="82">
        <f t="shared" si="130"/>
        <v>4.3603585526696582E-2</v>
      </c>
      <c r="W97" s="6">
        <v>39.380000000000003</v>
      </c>
      <c r="X97" s="32">
        <v>4490</v>
      </c>
      <c r="Y97" s="82">
        <f t="shared" si="131"/>
        <v>9.0153582349976613E-2</v>
      </c>
      <c r="Z97" s="6">
        <v>39.729999999999997</v>
      </c>
      <c r="AA97" s="32">
        <v>4160</v>
      </c>
      <c r="AB97" s="82">
        <f t="shared" si="132"/>
        <v>8.8794781598989098E-2</v>
      </c>
      <c r="AC97" s="41">
        <v>39.1</v>
      </c>
      <c r="AD97" s="32">
        <v>10000</v>
      </c>
      <c r="AE97" s="82">
        <f t="shared" si="133"/>
        <v>0.15466109886710747</v>
      </c>
      <c r="AF97" s="6">
        <v>39.29</v>
      </c>
      <c r="AG97" s="32">
        <v>46700</v>
      </c>
      <c r="AH97" s="82">
        <f t="shared" si="134"/>
        <v>0.904425292921468</v>
      </c>
      <c r="AI97" s="6">
        <v>39.21</v>
      </c>
      <c r="AJ97" s="32">
        <v>12100</v>
      </c>
      <c r="AK97" s="82">
        <f t="shared" si="135"/>
        <v>0.24139554555393294</v>
      </c>
      <c r="AL97" s="46">
        <v>39.39</v>
      </c>
      <c r="AM97" s="32">
        <v>11200</v>
      </c>
      <c r="AN97" s="82">
        <f t="shared" si="136"/>
        <v>0.26053843058162879</v>
      </c>
      <c r="AO97" s="6">
        <v>39.32</v>
      </c>
      <c r="AP97" s="32">
        <v>14100</v>
      </c>
      <c r="AQ97" s="82">
        <f t="shared" si="137"/>
        <v>0.20441892832289491</v>
      </c>
      <c r="AR97" s="6">
        <v>39.729999999999997</v>
      </c>
      <c r="AS97" s="32">
        <v>37400</v>
      </c>
      <c r="AT97" s="82">
        <f t="shared" si="138"/>
        <v>0.66646470766434418</v>
      </c>
      <c r="AV97" s="36" t="s">
        <v>37</v>
      </c>
      <c r="AW97" s="80">
        <f t="shared" si="139"/>
        <v>4.3603585526696582E-2</v>
      </c>
      <c r="AX97" s="80">
        <f t="shared" si="140"/>
        <v>9.0153582349976613E-2</v>
      </c>
      <c r="AY97" s="80">
        <f t="shared" si="141"/>
        <v>8.8794781598989098E-2</v>
      </c>
      <c r="AZ97" s="80"/>
      <c r="BA97" s="80">
        <f t="shared" si="142"/>
        <v>0.15466109886710747</v>
      </c>
      <c r="BB97" s="80">
        <f t="shared" si="143"/>
        <v>0.904425292921468</v>
      </c>
      <c r="BC97" s="80">
        <f t="shared" si="144"/>
        <v>0.24139554555393294</v>
      </c>
      <c r="BD97" s="80"/>
      <c r="BE97" s="80">
        <f t="shared" si="145"/>
        <v>0.26053843058162879</v>
      </c>
      <c r="BF97" s="80">
        <f t="shared" si="159"/>
        <v>0.20441892832289491</v>
      </c>
      <c r="BG97" s="80">
        <f t="shared" si="147"/>
        <v>0.66646470766434418</v>
      </c>
      <c r="BP97" s="36" t="s">
        <v>36</v>
      </c>
      <c r="BQ97" s="80">
        <f t="shared" ref="BQ97:CA98" si="161">AW96</f>
        <v>1.4373748326278297</v>
      </c>
      <c r="BR97" s="80">
        <f t="shared" si="161"/>
        <v>1.90748114103514</v>
      </c>
      <c r="BS97" s="80">
        <f t="shared" si="161"/>
        <v>1.3874184624842048</v>
      </c>
      <c r="BT97" s="80">
        <f t="shared" si="161"/>
        <v>0</v>
      </c>
      <c r="BU97" s="80">
        <f t="shared" si="161"/>
        <v>5.8771217569500829</v>
      </c>
      <c r="BV97" s="80">
        <f t="shared" si="161"/>
        <v>11.736225428488428</v>
      </c>
      <c r="BW97" s="80">
        <f t="shared" si="161"/>
        <v>4.528660234772131</v>
      </c>
      <c r="BX97" s="80">
        <f t="shared" si="161"/>
        <v>0</v>
      </c>
      <c r="BY97" s="80">
        <f t="shared" si="161"/>
        <v>5.7458028887198491</v>
      </c>
      <c r="BZ97" s="80">
        <f t="shared" si="161"/>
        <v>5.9440964973324055</v>
      </c>
      <c r="CA97" s="80">
        <f t="shared" si="161"/>
        <v>10.032610438904433</v>
      </c>
      <c r="CJ97" s="36" t="s">
        <v>37</v>
      </c>
      <c r="CK97" s="91">
        <f t="shared" si="149"/>
        <v>2260</v>
      </c>
      <c r="CL97" s="91">
        <f t="shared" si="150"/>
        <v>4490</v>
      </c>
      <c r="CM97" s="91">
        <f t="shared" si="151"/>
        <v>4160</v>
      </c>
      <c r="CN97" s="92"/>
      <c r="CO97" s="91">
        <f t="shared" si="152"/>
        <v>10000</v>
      </c>
      <c r="CP97" s="91">
        <f t="shared" si="153"/>
        <v>46700</v>
      </c>
      <c r="CQ97" s="91">
        <f t="shared" si="154"/>
        <v>12100</v>
      </c>
      <c r="CR97" s="92"/>
      <c r="CS97" s="91">
        <f t="shared" si="155"/>
        <v>11200</v>
      </c>
      <c r="CT97" s="91">
        <f t="shared" si="156"/>
        <v>14100</v>
      </c>
      <c r="CU97" s="91">
        <f t="shared" si="157"/>
        <v>37400</v>
      </c>
    </row>
    <row r="98" spans="19:99" ht="21.95" customHeight="1" x14ac:dyDescent="0.15">
      <c r="S98" s="36" t="s">
        <v>38</v>
      </c>
      <c r="T98" s="41">
        <v>39.5</v>
      </c>
      <c r="U98" s="32">
        <v>22300</v>
      </c>
      <c r="V98" s="82">
        <f t="shared" si="130"/>
        <v>0.4302477686926256</v>
      </c>
      <c r="W98" s="6">
        <v>39.26</v>
      </c>
      <c r="X98" s="32">
        <v>18900</v>
      </c>
      <c r="Y98" s="82">
        <f t="shared" si="131"/>
        <v>0.37948835332172781</v>
      </c>
      <c r="Z98" s="6">
        <v>39.43</v>
      </c>
      <c r="AA98" s="32">
        <v>16800</v>
      </c>
      <c r="AB98" s="82">
        <f t="shared" si="132"/>
        <v>0.35859431030360989</v>
      </c>
      <c r="AC98" s="41">
        <v>39.22</v>
      </c>
      <c r="AD98" s="32">
        <v>30400</v>
      </c>
      <c r="AE98" s="82">
        <f t="shared" si="133"/>
        <v>0.47016974055600669</v>
      </c>
      <c r="AF98" s="6">
        <v>39.17</v>
      </c>
      <c r="AG98" s="32">
        <v>39900</v>
      </c>
      <c r="AH98" s="82">
        <f t="shared" si="134"/>
        <v>0.77273167425196088</v>
      </c>
      <c r="AI98" s="6">
        <v>39.18</v>
      </c>
      <c r="AJ98" s="32">
        <v>23600</v>
      </c>
      <c r="AK98" s="82">
        <f t="shared" si="135"/>
        <v>0.47082106405560475</v>
      </c>
      <c r="AL98" s="46">
        <v>39.479999999999997</v>
      </c>
      <c r="AM98" s="32">
        <v>5980</v>
      </c>
      <c r="AN98" s="82">
        <f t="shared" si="136"/>
        <v>0.1391089120426911</v>
      </c>
      <c r="AO98" s="6">
        <v>39.32</v>
      </c>
      <c r="AP98" s="32">
        <v>32400</v>
      </c>
      <c r="AQ98" s="82">
        <f t="shared" si="137"/>
        <v>0.46972860125260957</v>
      </c>
      <c r="AR98" s="6">
        <v>39.76</v>
      </c>
      <c r="AS98" s="32">
        <v>18200</v>
      </c>
      <c r="AT98" s="82">
        <f t="shared" si="138"/>
        <v>0.32432239784735467</v>
      </c>
      <c r="AV98" s="36" t="s">
        <v>38</v>
      </c>
      <c r="AW98" s="80">
        <f t="shared" si="139"/>
        <v>0.4302477686926256</v>
      </c>
      <c r="AX98" s="80">
        <f t="shared" si="140"/>
        <v>0.37948835332172781</v>
      </c>
      <c r="AY98" s="80">
        <f t="shared" si="141"/>
        <v>0.35859431030360989</v>
      </c>
      <c r="AZ98" s="80"/>
      <c r="BA98" s="80">
        <f t="shared" si="142"/>
        <v>0.47016974055600669</v>
      </c>
      <c r="BB98" s="80">
        <f t="shared" si="143"/>
        <v>0.77273167425196088</v>
      </c>
      <c r="BC98" s="80">
        <f t="shared" si="144"/>
        <v>0.47082106405560475</v>
      </c>
      <c r="BD98" s="80"/>
      <c r="BE98" s="80">
        <f t="shared" si="145"/>
        <v>0.1391089120426911</v>
      </c>
      <c r="BF98" s="80">
        <f t="shared" si="159"/>
        <v>0.46972860125260957</v>
      </c>
      <c r="BG98" s="80">
        <f t="shared" si="147"/>
        <v>0.32432239784735467</v>
      </c>
      <c r="BP98" s="36" t="s">
        <v>37</v>
      </c>
      <c r="BQ98" s="80">
        <f t="shared" si="161"/>
        <v>4.3603585526696582E-2</v>
      </c>
      <c r="BR98" s="80">
        <f t="shared" si="161"/>
        <v>9.0153582349976613E-2</v>
      </c>
      <c r="BS98" s="80">
        <f t="shared" si="161"/>
        <v>8.8794781598989098E-2</v>
      </c>
      <c r="BT98" s="80">
        <f t="shared" si="161"/>
        <v>0</v>
      </c>
      <c r="BU98" s="80">
        <f t="shared" si="161"/>
        <v>0.15466109886710747</v>
      </c>
      <c r="BV98" s="80">
        <f t="shared" si="161"/>
        <v>0.904425292921468</v>
      </c>
      <c r="BW98" s="80">
        <f t="shared" si="161"/>
        <v>0.24139554555393294</v>
      </c>
      <c r="BX98" s="80">
        <f t="shared" si="161"/>
        <v>0</v>
      </c>
      <c r="BY98" s="80">
        <f t="shared" si="161"/>
        <v>0.26053843058162879</v>
      </c>
      <c r="BZ98" s="80">
        <f t="shared" si="161"/>
        <v>0.20441892832289491</v>
      </c>
      <c r="CA98" s="80">
        <f t="shared" si="161"/>
        <v>0.66646470766434418</v>
      </c>
      <c r="CJ98" s="36" t="s">
        <v>38</v>
      </c>
      <c r="CK98" s="91">
        <f t="shared" si="149"/>
        <v>22300</v>
      </c>
      <c r="CL98" s="91">
        <f t="shared" si="150"/>
        <v>18900</v>
      </c>
      <c r="CM98" s="91">
        <f t="shared" si="151"/>
        <v>16800</v>
      </c>
      <c r="CN98" s="92"/>
      <c r="CO98" s="91">
        <f t="shared" si="152"/>
        <v>30400</v>
      </c>
      <c r="CP98" s="91">
        <f t="shared" si="153"/>
        <v>39900</v>
      </c>
      <c r="CQ98" s="91">
        <f t="shared" si="154"/>
        <v>23600</v>
      </c>
      <c r="CR98" s="92"/>
      <c r="CS98" s="91">
        <f t="shared" si="155"/>
        <v>5980</v>
      </c>
      <c r="CT98" s="91">
        <f t="shared" si="156"/>
        <v>32400</v>
      </c>
      <c r="CU98" s="91">
        <f t="shared" si="157"/>
        <v>18200</v>
      </c>
    </row>
    <row r="99" spans="19:99" ht="21.95" customHeight="1" x14ac:dyDescent="0.15">
      <c r="S99" s="36" t="s">
        <v>39</v>
      </c>
      <c r="T99" s="41"/>
      <c r="U99" s="32">
        <v>0</v>
      </c>
      <c r="V99" s="82">
        <f t="shared" si="130"/>
        <v>0</v>
      </c>
      <c r="W99" s="6"/>
      <c r="X99" s="32">
        <v>0</v>
      </c>
      <c r="Y99" s="82">
        <f t="shared" si="131"/>
        <v>0</v>
      </c>
      <c r="Z99" s="6"/>
      <c r="AA99" s="32">
        <v>0</v>
      </c>
      <c r="AB99" s="82">
        <f t="shared" si="132"/>
        <v>0</v>
      </c>
      <c r="AC99" s="41">
        <v>39.1</v>
      </c>
      <c r="AD99" s="32">
        <v>7350</v>
      </c>
      <c r="AE99" s="82">
        <f t="shared" si="133"/>
        <v>0.11367590766732398</v>
      </c>
      <c r="AF99" s="6">
        <v>39.17</v>
      </c>
      <c r="AG99" s="32">
        <v>27900</v>
      </c>
      <c r="AH99" s="82">
        <f t="shared" si="134"/>
        <v>0.54033117071753656</v>
      </c>
      <c r="AI99" s="6">
        <v>39.090000000000003</v>
      </c>
      <c r="AJ99" s="32">
        <v>6820</v>
      </c>
      <c r="AK99" s="82">
        <f t="shared" si="135"/>
        <v>0.13605930749403494</v>
      </c>
      <c r="AL99" s="46">
        <v>39.299999999999997</v>
      </c>
      <c r="AM99" s="32">
        <v>6610</v>
      </c>
      <c r="AN99" s="82">
        <f t="shared" si="136"/>
        <v>0.1537641987629077</v>
      </c>
      <c r="AO99" s="6">
        <v>39.26</v>
      </c>
      <c r="AP99" s="32">
        <v>15100</v>
      </c>
      <c r="AQ99" s="82">
        <f t="shared" si="137"/>
        <v>0.21891672465785197</v>
      </c>
      <c r="AR99" s="6">
        <v>39.630000000000003</v>
      </c>
      <c r="AS99" s="32">
        <v>25100</v>
      </c>
      <c r="AT99" s="82">
        <f t="shared" si="138"/>
        <v>0.44727979043783522</v>
      </c>
      <c r="AV99" s="36" t="s">
        <v>39</v>
      </c>
      <c r="AW99" s="80">
        <f t="shared" si="139"/>
        <v>0</v>
      </c>
      <c r="AX99" s="80">
        <f t="shared" si="140"/>
        <v>0</v>
      </c>
      <c r="AY99" s="80">
        <f t="shared" si="141"/>
        <v>0</v>
      </c>
      <c r="AZ99" s="80"/>
      <c r="BA99" s="80">
        <f t="shared" si="142"/>
        <v>0.11367590766732398</v>
      </c>
      <c r="BB99" s="80">
        <f t="shared" si="143"/>
        <v>0.54033117071753656</v>
      </c>
      <c r="BC99" s="80">
        <f t="shared" si="144"/>
        <v>0.13605930749403494</v>
      </c>
      <c r="BD99" s="80"/>
      <c r="BE99" s="80">
        <f t="shared" si="145"/>
        <v>0.1537641987629077</v>
      </c>
      <c r="BF99" s="80">
        <f>AQ99</f>
        <v>0.21891672465785197</v>
      </c>
      <c r="BG99" s="80">
        <f t="shared" si="147"/>
        <v>0.44727979043783522</v>
      </c>
      <c r="BP99" s="36" t="s">
        <v>39</v>
      </c>
      <c r="BQ99" s="80">
        <f t="shared" ref="BQ99:CA101" si="162">AW99</f>
        <v>0</v>
      </c>
      <c r="BR99" s="80">
        <f t="shared" si="162"/>
        <v>0</v>
      </c>
      <c r="BS99" s="80">
        <f t="shared" si="162"/>
        <v>0</v>
      </c>
      <c r="BT99" s="80">
        <f t="shared" si="162"/>
        <v>0</v>
      </c>
      <c r="BU99" s="80">
        <f t="shared" si="162"/>
        <v>0.11367590766732398</v>
      </c>
      <c r="BV99" s="80">
        <f t="shared" si="162"/>
        <v>0.54033117071753656</v>
      </c>
      <c r="BW99" s="80">
        <f t="shared" si="162"/>
        <v>0.13605930749403494</v>
      </c>
      <c r="BX99" s="80">
        <f t="shared" si="162"/>
        <v>0</v>
      </c>
      <c r="BY99" s="80">
        <f t="shared" si="162"/>
        <v>0.1537641987629077</v>
      </c>
      <c r="BZ99" s="80">
        <f t="shared" si="162"/>
        <v>0.21891672465785197</v>
      </c>
      <c r="CA99" s="80">
        <f t="shared" si="162"/>
        <v>0.44727979043783522</v>
      </c>
      <c r="CJ99" s="36" t="s">
        <v>39</v>
      </c>
      <c r="CK99" s="91">
        <f t="shared" si="149"/>
        <v>0</v>
      </c>
      <c r="CL99" s="91">
        <f t="shared" si="150"/>
        <v>0</v>
      </c>
      <c r="CM99" s="91">
        <f t="shared" si="151"/>
        <v>0</v>
      </c>
      <c r="CN99" s="92"/>
      <c r="CO99" s="91">
        <f t="shared" si="152"/>
        <v>7350</v>
      </c>
      <c r="CP99" s="91">
        <f t="shared" si="153"/>
        <v>27900</v>
      </c>
      <c r="CQ99" s="91">
        <f t="shared" si="154"/>
        <v>6820</v>
      </c>
      <c r="CR99" s="92"/>
      <c r="CS99" s="91">
        <f t="shared" si="155"/>
        <v>6610</v>
      </c>
      <c r="CT99" s="91">
        <f t="shared" si="156"/>
        <v>15100</v>
      </c>
      <c r="CU99" s="91">
        <f t="shared" si="157"/>
        <v>25100</v>
      </c>
    </row>
    <row r="100" spans="19:99" ht="21.95" customHeight="1" x14ac:dyDescent="0.15">
      <c r="S100" s="36" t="s">
        <v>40</v>
      </c>
      <c r="T100" s="41"/>
      <c r="U100" s="32">
        <v>0</v>
      </c>
      <c r="V100" s="82">
        <f t="shared" si="130"/>
        <v>0</v>
      </c>
      <c r="W100" s="6"/>
      <c r="X100" s="32">
        <v>0</v>
      </c>
      <c r="Y100" s="82">
        <f t="shared" si="131"/>
        <v>0</v>
      </c>
      <c r="Z100" s="6"/>
      <c r="AA100" s="32">
        <v>0</v>
      </c>
      <c r="AB100" s="82">
        <f t="shared" si="132"/>
        <v>0</v>
      </c>
      <c r="AC100" s="41"/>
      <c r="AD100" s="32">
        <v>0</v>
      </c>
      <c r="AE100" s="82">
        <f t="shared" si="133"/>
        <v>0</v>
      </c>
      <c r="AF100" s="6"/>
      <c r="AG100" s="32">
        <v>0</v>
      </c>
      <c r="AH100" s="82">
        <f t="shared" si="134"/>
        <v>0</v>
      </c>
      <c r="AI100" s="6"/>
      <c r="AJ100" s="32">
        <v>0</v>
      </c>
      <c r="AK100" s="82">
        <f t="shared" si="135"/>
        <v>0</v>
      </c>
      <c r="AL100" s="46"/>
      <c r="AM100" s="32">
        <v>0</v>
      </c>
      <c r="AN100" s="82">
        <f t="shared" si="136"/>
        <v>0</v>
      </c>
      <c r="AO100" s="6"/>
      <c r="AP100" s="32">
        <v>0</v>
      </c>
      <c r="AQ100" s="82">
        <f t="shared" si="137"/>
        <v>0</v>
      </c>
      <c r="AR100" s="6"/>
      <c r="AS100" s="32">
        <v>0</v>
      </c>
      <c r="AT100" s="82">
        <f t="shared" si="138"/>
        <v>0</v>
      </c>
      <c r="AV100" s="36" t="s">
        <v>40</v>
      </c>
      <c r="AW100" s="73">
        <f t="shared" si="139"/>
        <v>0</v>
      </c>
      <c r="AX100" s="73">
        <f t="shared" si="140"/>
        <v>0</v>
      </c>
      <c r="AY100" s="73">
        <f t="shared" si="141"/>
        <v>0</v>
      </c>
      <c r="AZ100" s="73"/>
      <c r="BA100" s="80">
        <f t="shared" si="142"/>
        <v>0</v>
      </c>
      <c r="BB100" s="80">
        <f t="shared" si="143"/>
        <v>0</v>
      </c>
      <c r="BC100" s="80">
        <f t="shared" si="144"/>
        <v>0</v>
      </c>
      <c r="BD100" s="80"/>
      <c r="BE100" s="80">
        <f t="shared" si="145"/>
        <v>0</v>
      </c>
      <c r="BF100" s="80">
        <f t="shared" si="159"/>
        <v>0</v>
      </c>
      <c r="BG100" s="80">
        <f t="shared" si="147"/>
        <v>0</v>
      </c>
      <c r="BP100" s="36" t="s">
        <v>40</v>
      </c>
      <c r="BQ100" s="80">
        <f t="shared" si="162"/>
        <v>0</v>
      </c>
      <c r="BR100" s="80">
        <f t="shared" si="162"/>
        <v>0</v>
      </c>
      <c r="BS100" s="80">
        <f t="shared" si="162"/>
        <v>0</v>
      </c>
      <c r="BT100" s="80">
        <f t="shared" si="162"/>
        <v>0</v>
      </c>
      <c r="BU100" s="80">
        <f t="shared" si="162"/>
        <v>0</v>
      </c>
      <c r="BV100" s="80">
        <f t="shared" si="162"/>
        <v>0</v>
      </c>
      <c r="BW100" s="80">
        <f t="shared" si="162"/>
        <v>0</v>
      </c>
      <c r="BX100" s="80">
        <f t="shared" si="162"/>
        <v>0</v>
      </c>
      <c r="BY100" s="80">
        <f t="shared" si="162"/>
        <v>0</v>
      </c>
      <c r="BZ100" s="80">
        <f t="shared" si="162"/>
        <v>0</v>
      </c>
      <c r="CA100" s="80">
        <f t="shared" si="162"/>
        <v>0</v>
      </c>
      <c r="CJ100" s="36" t="s">
        <v>40</v>
      </c>
      <c r="CK100" s="91">
        <f t="shared" si="149"/>
        <v>0</v>
      </c>
      <c r="CL100" s="91">
        <f t="shared" si="150"/>
        <v>0</v>
      </c>
      <c r="CM100" s="91">
        <f t="shared" si="151"/>
        <v>0</v>
      </c>
      <c r="CN100" s="93"/>
      <c r="CO100" s="91">
        <f t="shared" si="152"/>
        <v>0</v>
      </c>
      <c r="CP100" s="91">
        <f t="shared" si="153"/>
        <v>0</v>
      </c>
      <c r="CQ100" s="91">
        <f t="shared" si="154"/>
        <v>0</v>
      </c>
      <c r="CR100" s="92"/>
      <c r="CS100" s="91">
        <f t="shared" si="155"/>
        <v>0</v>
      </c>
      <c r="CT100" s="91">
        <f t="shared" si="156"/>
        <v>0</v>
      </c>
      <c r="CU100" s="91">
        <f t="shared" si="157"/>
        <v>0</v>
      </c>
    </row>
    <row r="101" spans="19:99" ht="21.95" customHeight="1" thickBot="1" x14ac:dyDescent="0.2">
      <c r="S101" s="37" t="s">
        <v>41</v>
      </c>
      <c r="T101" s="42"/>
      <c r="U101" s="33">
        <v>0</v>
      </c>
      <c r="V101" s="52">
        <f t="shared" si="130"/>
        <v>0</v>
      </c>
      <c r="W101" s="29"/>
      <c r="X101" s="33">
        <v>0</v>
      </c>
      <c r="Y101" s="52">
        <f t="shared" si="131"/>
        <v>0</v>
      </c>
      <c r="Z101" s="29"/>
      <c r="AA101" s="33">
        <v>0</v>
      </c>
      <c r="AB101" s="52">
        <f t="shared" si="132"/>
        <v>0</v>
      </c>
      <c r="AC101" s="42"/>
      <c r="AD101" s="33">
        <v>0</v>
      </c>
      <c r="AE101" s="52">
        <f t="shared" si="133"/>
        <v>0</v>
      </c>
      <c r="AF101" s="29"/>
      <c r="AG101" s="33">
        <v>0</v>
      </c>
      <c r="AH101" s="52">
        <f t="shared" si="134"/>
        <v>0</v>
      </c>
      <c r="AI101" s="29"/>
      <c r="AJ101" s="33">
        <v>0</v>
      </c>
      <c r="AK101" s="52">
        <f t="shared" si="135"/>
        <v>0</v>
      </c>
      <c r="AL101" s="47"/>
      <c r="AM101" s="33">
        <v>0</v>
      </c>
      <c r="AN101" s="52">
        <f t="shared" si="136"/>
        <v>0</v>
      </c>
      <c r="AO101" s="29"/>
      <c r="AP101" s="33">
        <v>0</v>
      </c>
      <c r="AQ101" s="52">
        <f t="shared" si="137"/>
        <v>0</v>
      </c>
      <c r="AR101" s="29"/>
      <c r="AS101" s="33">
        <v>0</v>
      </c>
      <c r="AT101" s="52">
        <f>(AS101/AS$102)*100</f>
        <v>0</v>
      </c>
      <c r="AV101" s="77" t="s">
        <v>41</v>
      </c>
      <c r="AW101" s="78">
        <f t="shared" si="139"/>
        <v>0</v>
      </c>
      <c r="AX101" s="78">
        <f t="shared" si="140"/>
        <v>0</v>
      </c>
      <c r="AY101" s="78">
        <f t="shared" si="141"/>
        <v>0</v>
      </c>
      <c r="AZ101" s="78"/>
      <c r="BA101" s="81">
        <f t="shared" si="142"/>
        <v>0</v>
      </c>
      <c r="BB101" s="81">
        <f t="shared" si="143"/>
        <v>0</v>
      </c>
      <c r="BC101" s="81">
        <f t="shared" si="144"/>
        <v>0</v>
      </c>
      <c r="BD101" s="81"/>
      <c r="BE101" s="81">
        <f t="shared" si="145"/>
        <v>0</v>
      </c>
      <c r="BF101" s="81">
        <f>AQ101</f>
        <v>0</v>
      </c>
      <c r="BG101" s="81">
        <f>AT101</f>
        <v>0</v>
      </c>
      <c r="BP101" s="77" t="s">
        <v>41</v>
      </c>
      <c r="BQ101" s="81">
        <f t="shared" si="162"/>
        <v>0</v>
      </c>
      <c r="BR101" s="81">
        <f t="shared" si="162"/>
        <v>0</v>
      </c>
      <c r="BS101" s="81">
        <f t="shared" si="162"/>
        <v>0</v>
      </c>
      <c r="BT101" s="81">
        <f t="shared" si="162"/>
        <v>0</v>
      </c>
      <c r="BU101" s="81">
        <f t="shared" si="162"/>
        <v>0</v>
      </c>
      <c r="BV101" s="81">
        <f t="shared" si="162"/>
        <v>0</v>
      </c>
      <c r="BW101" s="81">
        <f t="shared" si="162"/>
        <v>0</v>
      </c>
      <c r="BX101" s="81">
        <f t="shared" si="162"/>
        <v>0</v>
      </c>
      <c r="BY101" s="81">
        <f t="shared" si="162"/>
        <v>0</v>
      </c>
      <c r="BZ101" s="81">
        <f t="shared" si="162"/>
        <v>0</v>
      </c>
      <c r="CA101" s="81">
        <f t="shared" si="162"/>
        <v>0</v>
      </c>
      <c r="CJ101" s="90" t="s">
        <v>41</v>
      </c>
      <c r="CK101" s="94">
        <f t="shared" si="149"/>
        <v>0</v>
      </c>
      <c r="CL101" s="94">
        <f t="shared" si="150"/>
        <v>0</v>
      </c>
      <c r="CM101" s="94">
        <f t="shared" si="151"/>
        <v>0</v>
      </c>
      <c r="CN101" s="95"/>
      <c r="CO101" s="94">
        <f t="shared" si="152"/>
        <v>0</v>
      </c>
      <c r="CP101" s="94">
        <f t="shared" si="153"/>
        <v>0</v>
      </c>
      <c r="CQ101" s="94">
        <f t="shared" si="154"/>
        <v>0</v>
      </c>
      <c r="CR101" s="94"/>
      <c r="CS101" s="94">
        <f t="shared" si="155"/>
        <v>0</v>
      </c>
      <c r="CT101" s="94">
        <f t="shared" si="156"/>
        <v>0</v>
      </c>
      <c r="CU101" s="94">
        <f t="shared" si="157"/>
        <v>0</v>
      </c>
    </row>
    <row r="102" spans="19:99" ht="21.95" customHeight="1" thickTop="1" x14ac:dyDescent="0.15">
      <c r="S102" s="38" t="s">
        <v>65</v>
      </c>
      <c r="T102" s="43"/>
      <c r="U102" s="31">
        <f>SUM(U93:U101)</f>
        <v>5183060</v>
      </c>
      <c r="V102" s="82">
        <f>SUM(V93:V101)</f>
        <v>99.999999999999986</v>
      </c>
      <c r="W102" s="30"/>
      <c r="X102" s="31">
        <f>SUM(X93:X101)</f>
        <v>4980390</v>
      </c>
      <c r="Y102" s="82">
        <f>SUM(Y93:Y101)</f>
        <v>100</v>
      </c>
      <c r="Z102" s="30"/>
      <c r="AA102" s="31">
        <f>SUM(AA93:AA101)</f>
        <v>4684960</v>
      </c>
      <c r="AB102" s="82">
        <f>SUM(AB93:AB101)</f>
        <v>100</v>
      </c>
      <c r="AC102" s="43"/>
      <c r="AD102" s="31">
        <f>SUM(AD93:AD101)</f>
        <v>6465750</v>
      </c>
      <c r="AE102" s="82">
        <f>SUM(AE93:AE101)</f>
        <v>100</v>
      </c>
      <c r="AF102" s="30"/>
      <c r="AG102" s="31">
        <f>SUM(AG93:AG101)</f>
        <v>5163500</v>
      </c>
      <c r="AH102" s="82">
        <f>SUM(AH93:AH101)</f>
        <v>99.999999999999986</v>
      </c>
      <c r="AI102" s="30"/>
      <c r="AJ102" s="31">
        <f>SUM(AJ93:AJ101)</f>
        <v>5012520</v>
      </c>
      <c r="AK102" s="82">
        <f>SUM(AK93:AK101)</f>
        <v>100</v>
      </c>
      <c r="AL102" s="48"/>
      <c r="AM102" s="31">
        <f>SUM(AM93:AM101)</f>
        <v>4298790</v>
      </c>
      <c r="AN102" s="82">
        <f>SUM(AN93:AN101)</f>
        <v>100.00000000000001</v>
      </c>
      <c r="AO102" s="30"/>
      <c r="AP102" s="31">
        <f>SUM(AP93:AP101)</f>
        <v>6897600</v>
      </c>
      <c r="AQ102" s="82">
        <f>SUM(AQ93:AQ101)</f>
        <v>100</v>
      </c>
      <c r="AR102" s="30"/>
      <c r="AS102" s="31">
        <f>SUM(AS93:AS101)</f>
        <v>5611700</v>
      </c>
      <c r="AT102" s="82">
        <f>SUM(AT93:AT101)</f>
        <v>100</v>
      </c>
      <c r="AV102" s="38" t="s">
        <v>65</v>
      </c>
      <c r="AW102" s="76">
        <f>SUM(AW93:AW101)</f>
        <v>99.999999999999986</v>
      </c>
      <c r="AX102" s="76">
        <f t="shared" ref="AX102:AY102" si="163">SUM(AX93:AX101)</f>
        <v>100</v>
      </c>
      <c r="AY102" s="76">
        <f t="shared" si="163"/>
        <v>100</v>
      </c>
      <c r="AZ102" s="76"/>
      <c r="BA102" s="76">
        <f t="shared" ref="BA102:BC102" si="164">SUM(BA93:BA101)</f>
        <v>100</v>
      </c>
      <c r="BB102" s="76">
        <f t="shared" si="164"/>
        <v>99.999999999999986</v>
      </c>
      <c r="BC102" s="76">
        <f t="shared" si="164"/>
        <v>100</v>
      </c>
      <c r="BD102" s="76"/>
      <c r="BE102" s="76">
        <f t="shared" ref="BE102:BG102" si="165">SUM(BE93:BE101)</f>
        <v>100.00000000000001</v>
      </c>
      <c r="BF102" s="76">
        <f t="shared" si="165"/>
        <v>100</v>
      </c>
      <c r="BG102" s="76">
        <f t="shared" si="165"/>
        <v>100</v>
      </c>
      <c r="BP102" s="38" t="s">
        <v>65</v>
      </c>
      <c r="BQ102" s="76">
        <f>SUM(BQ93:BQ101)</f>
        <v>99.999999999999986</v>
      </c>
      <c r="BR102" s="76">
        <f t="shared" ref="BR102:BS102" si="166">SUM(BR93:BR101)</f>
        <v>100</v>
      </c>
      <c r="BS102" s="76">
        <f t="shared" si="166"/>
        <v>100</v>
      </c>
      <c r="BT102" s="76"/>
      <c r="BU102" s="76">
        <f t="shared" ref="BU102:BW102" si="167">SUM(BU93:BU101)</f>
        <v>100.00000000000001</v>
      </c>
      <c r="BV102" s="76">
        <f t="shared" si="167"/>
        <v>99.999999999999986</v>
      </c>
      <c r="BW102" s="76">
        <f t="shared" si="167"/>
        <v>100</v>
      </c>
      <c r="BX102" s="76"/>
      <c r="BY102" s="76">
        <f t="shared" ref="BY102:CA102" si="168">SUM(BY93:BY101)</f>
        <v>100.00000000000001</v>
      </c>
      <c r="BZ102" s="76">
        <f t="shared" si="168"/>
        <v>100</v>
      </c>
      <c r="CA102" s="76">
        <f t="shared" si="168"/>
        <v>100</v>
      </c>
      <c r="CJ102" s="38" t="s">
        <v>65</v>
      </c>
      <c r="CK102" s="96">
        <f>SUM(CK93:CK101)</f>
        <v>5183060</v>
      </c>
      <c r="CL102" s="96">
        <f t="shared" ref="CL102:CM102" si="169">SUM(CL93:CL101)</f>
        <v>4980390</v>
      </c>
      <c r="CM102" s="96">
        <f t="shared" si="169"/>
        <v>4684960</v>
      </c>
      <c r="CN102" s="96"/>
      <c r="CO102" s="96">
        <f t="shared" ref="CO102:CQ102" si="170">SUM(CO93:CO101)</f>
        <v>6465750</v>
      </c>
      <c r="CP102" s="96">
        <f t="shared" si="170"/>
        <v>5163500</v>
      </c>
      <c r="CQ102" s="96">
        <f t="shared" si="170"/>
        <v>5012520</v>
      </c>
      <c r="CR102" s="96"/>
      <c r="CS102" s="96">
        <f t="shared" ref="CS102:CU102" si="171">SUM(CS93:CS101)</f>
        <v>4298790</v>
      </c>
      <c r="CT102" s="96">
        <f t="shared" si="171"/>
        <v>6897600</v>
      </c>
      <c r="CU102" s="96">
        <f t="shared" si="171"/>
        <v>5611700</v>
      </c>
    </row>
    <row r="103" spans="19:99" ht="21.95" customHeight="1" x14ac:dyDescent="0.15"/>
    <row r="104" spans="19:99" ht="21.95" customHeight="1" x14ac:dyDescent="0.15"/>
    <row r="105" spans="19:99" ht="21.95" customHeight="1" x14ac:dyDescent="0.15"/>
    <row r="106" spans="19:99" ht="21.95" customHeight="1" x14ac:dyDescent="0.15"/>
    <row r="107" spans="19:99" ht="21.95" customHeight="1" x14ac:dyDescent="0.15"/>
    <row r="108" spans="19:99" ht="21.95" customHeight="1" x14ac:dyDescent="0.15"/>
    <row r="109" spans="19:99" ht="21.95" customHeight="1" x14ac:dyDescent="0.15"/>
    <row r="110" spans="19:99" ht="21.95" customHeight="1" x14ac:dyDescent="0.15"/>
    <row r="111" spans="19:99" ht="21.95" customHeight="1" x14ac:dyDescent="0.15"/>
    <row r="112" spans="19:99" ht="21.95" customHeight="1" x14ac:dyDescent="0.15"/>
    <row r="113" ht="21.95" customHeight="1" x14ac:dyDescent="0.15"/>
    <row r="114" ht="21.95" customHeight="1" x14ac:dyDescent="0.15"/>
  </sheetData>
  <mergeCells count="156">
    <mergeCell ref="I1:Q1"/>
    <mergeCell ref="C2:G5"/>
    <mergeCell ref="H2:H4"/>
    <mergeCell ref="I2:Q2"/>
    <mergeCell ref="C6:Q6"/>
    <mergeCell ref="C7:H7"/>
    <mergeCell ref="I7:Q7"/>
    <mergeCell ref="I8:Q8"/>
    <mergeCell ref="C10:C11"/>
    <mergeCell ref="C15:C16"/>
    <mergeCell ref="C17:Q17"/>
    <mergeCell ref="C18:H18"/>
    <mergeCell ref="I18:Q18"/>
    <mergeCell ref="C8:C9"/>
    <mergeCell ref="D8:D9"/>
    <mergeCell ref="E8:E9"/>
    <mergeCell ref="F8:F9"/>
    <mergeCell ref="G8:G9"/>
    <mergeCell ref="H8:H9"/>
    <mergeCell ref="T28:AT28"/>
    <mergeCell ref="C29:H29"/>
    <mergeCell ref="I29:Q29"/>
    <mergeCell ref="T29:AT29"/>
    <mergeCell ref="C19:C20"/>
    <mergeCell ref="D19:D20"/>
    <mergeCell ref="E19:E20"/>
    <mergeCell ref="F19:F20"/>
    <mergeCell ref="G19:G20"/>
    <mergeCell ref="H19:H20"/>
    <mergeCell ref="C30:C31"/>
    <mergeCell ref="D30:D31"/>
    <mergeCell ref="E30:E31"/>
    <mergeCell ref="F30:F31"/>
    <mergeCell ref="G30:G31"/>
    <mergeCell ref="H30:H31"/>
    <mergeCell ref="I19:Q19"/>
    <mergeCell ref="C21:C22"/>
    <mergeCell ref="C26:C27"/>
    <mergeCell ref="C28:Q28"/>
    <mergeCell ref="AL31:AN31"/>
    <mergeCell ref="AO31:AQ31"/>
    <mergeCell ref="AR31:AT31"/>
    <mergeCell ref="AV31:BG31"/>
    <mergeCell ref="BP31:CA31"/>
    <mergeCell ref="CJ31:CU31"/>
    <mergeCell ref="I30:Q30"/>
    <mergeCell ref="T30:AB30"/>
    <mergeCell ref="AC30:AK30"/>
    <mergeCell ref="AL30:AT30"/>
    <mergeCell ref="T31:V31"/>
    <mergeCell ref="W31:Y31"/>
    <mergeCell ref="Z31:AB31"/>
    <mergeCell ref="AC31:AE31"/>
    <mergeCell ref="AF31:AH31"/>
    <mergeCell ref="AI31:AK31"/>
    <mergeCell ref="CJ32:CU32"/>
    <mergeCell ref="C37:C38"/>
    <mergeCell ref="AI32:AK32"/>
    <mergeCell ref="AL32:AN32"/>
    <mergeCell ref="AO32:AQ32"/>
    <mergeCell ref="AR32:AT32"/>
    <mergeCell ref="AV32:BG32"/>
    <mergeCell ref="BP32:CA32"/>
    <mergeCell ref="C32:C33"/>
    <mergeCell ref="T32:V32"/>
    <mergeCell ref="W32:Y32"/>
    <mergeCell ref="Z32:AB32"/>
    <mergeCell ref="AC32:AE32"/>
    <mergeCell ref="AF32:AH32"/>
    <mergeCell ref="T48:AT48"/>
    <mergeCell ref="T49:AT49"/>
    <mergeCell ref="T50:AB50"/>
    <mergeCell ref="AC50:AK50"/>
    <mergeCell ref="AL50:AT50"/>
    <mergeCell ref="T51:V51"/>
    <mergeCell ref="W51:Y51"/>
    <mergeCell ref="Z51:AB51"/>
    <mergeCell ref="AC51:AE51"/>
    <mergeCell ref="AF51:AH51"/>
    <mergeCell ref="AV52:BG52"/>
    <mergeCell ref="BP52:CA52"/>
    <mergeCell ref="CJ52:CU52"/>
    <mergeCell ref="T67:AT67"/>
    <mergeCell ref="T68:AT68"/>
    <mergeCell ref="T69:AB69"/>
    <mergeCell ref="AC69:AK69"/>
    <mergeCell ref="AL69:AT69"/>
    <mergeCell ref="CJ51:CU51"/>
    <mergeCell ref="T52:V52"/>
    <mergeCell ref="W52:Y52"/>
    <mergeCell ref="Z52:AB52"/>
    <mergeCell ref="AC52:AE52"/>
    <mergeCell ref="AF52:AH52"/>
    <mergeCell ref="AI52:AK52"/>
    <mergeCell ref="AL52:AN52"/>
    <mergeCell ref="AO52:AQ52"/>
    <mergeCell ref="AR52:AT52"/>
    <mergeCell ref="AI51:AK51"/>
    <mergeCell ref="AL51:AN51"/>
    <mergeCell ref="AO51:AQ51"/>
    <mergeCell ref="AR51:AT51"/>
    <mergeCell ref="AV51:BG51"/>
    <mergeCell ref="BP51:CA51"/>
    <mergeCell ref="BP71:CA71"/>
    <mergeCell ref="CJ71:CU71"/>
    <mergeCell ref="T71:V71"/>
    <mergeCell ref="W71:Y71"/>
    <mergeCell ref="Z71:AB71"/>
    <mergeCell ref="AC71:AE71"/>
    <mergeCell ref="AF71:AH71"/>
    <mergeCell ref="AI71:AK71"/>
    <mergeCell ref="AL70:AN70"/>
    <mergeCell ref="AO70:AQ70"/>
    <mergeCell ref="AR70:AT70"/>
    <mergeCell ref="AV70:BG70"/>
    <mergeCell ref="BP70:CA70"/>
    <mergeCell ref="CJ70:CU70"/>
    <mergeCell ref="T70:V70"/>
    <mergeCell ref="W70:Y70"/>
    <mergeCell ref="Z70:AB70"/>
    <mergeCell ref="AC70:AE70"/>
    <mergeCell ref="AF70:AH70"/>
    <mergeCell ref="AI70:AK70"/>
    <mergeCell ref="T87:AT87"/>
    <mergeCell ref="T88:AT88"/>
    <mergeCell ref="T89:AB89"/>
    <mergeCell ref="AC89:AK89"/>
    <mergeCell ref="AL89:AT89"/>
    <mergeCell ref="AL71:AN71"/>
    <mergeCell ref="AO71:AQ71"/>
    <mergeCell ref="AR71:AT71"/>
    <mergeCell ref="AV71:BG71"/>
    <mergeCell ref="AL90:AN90"/>
    <mergeCell ref="AO90:AQ90"/>
    <mergeCell ref="AR90:AT90"/>
    <mergeCell ref="AV90:BG90"/>
    <mergeCell ref="BP90:CA90"/>
    <mergeCell ref="CJ90:CU90"/>
    <mergeCell ref="T90:V90"/>
    <mergeCell ref="W90:Y90"/>
    <mergeCell ref="Z90:AB90"/>
    <mergeCell ref="AC90:AE90"/>
    <mergeCell ref="AF90:AH90"/>
    <mergeCell ref="AI90:AK90"/>
    <mergeCell ref="AL91:AN91"/>
    <mergeCell ref="AO91:AQ91"/>
    <mergeCell ref="AR91:AT91"/>
    <mergeCell ref="AV91:BG91"/>
    <mergeCell ref="BP91:CA91"/>
    <mergeCell ref="CJ91:CU91"/>
    <mergeCell ref="T91:V91"/>
    <mergeCell ref="W91:Y91"/>
    <mergeCell ref="Z91:AB91"/>
    <mergeCell ref="AC91:AE91"/>
    <mergeCell ref="AF91:AH91"/>
    <mergeCell ref="AI91:AK91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7964-DC7D-476A-BC66-B7A49470CEAD}">
  <dimension ref="A2:AA91"/>
  <sheetViews>
    <sheetView zoomScale="60" zoomScaleNormal="60" workbookViewId="0">
      <selection activeCell="AH84" sqref="AH84"/>
    </sheetView>
  </sheetViews>
  <sheetFormatPr defaultRowHeight="14.25" x14ac:dyDescent="0.15"/>
  <cols>
    <col min="12" max="12" width="12.125" customWidth="1"/>
    <col min="14" max="14" width="9.5" customWidth="1"/>
    <col min="26" max="26" width="16.625" customWidth="1"/>
    <col min="27" max="27" width="20.25" customWidth="1"/>
  </cols>
  <sheetData>
    <row r="2" spans="1:27" x14ac:dyDescent="0.15">
      <c r="A2" s="154" t="s">
        <v>66</v>
      </c>
      <c r="B2" s="155"/>
      <c r="C2" s="155"/>
      <c r="D2" s="155"/>
      <c r="E2" s="155"/>
      <c r="F2" s="155"/>
      <c r="G2" s="155"/>
      <c r="H2" s="155"/>
      <c r="I2" s="155"/>
      <c r="J2" s="156"/>
    </row>
    <row r="3" spans="1:27" ht="15" thickBot="1" x14ac:dyDescent="0.2">
      <c r="A3" s="215" t="s">
        <v>77</v>
      </c>
      <c r="B3" s="216"/>
      <c r="C3" s="216"/>
      <c r="D3" s="216"/>
      <c r="E3" s="216"/>
      <c r="F3" s="216"/>
      <c r="G3" s="216"/>
      <c r="H3" s="216"/>
      <c r="I3" s="216"/>
      <c r="J3" s="217"/>
      <c r="M3" s="154" t="s">
        <v>66</v>
      </c>
      <c r="N3" s="155"/>
      <c r="O3" s="155"/>
      <c r="P3" s="155"/>
      <c r="Q3" s="155"/>
      <c r="R3" s="155"/>
      <c r="S3" s="155"/>
      <c r="T3" s="155"/>
      <c r="U3" s="155"/>
      <c r="V3" s="156"/>
      <c r="Y3" s="154" t="s">
        <v>66</v>
      </c>
      <c r="Z3" s="155"/>
      <c r="AA3" s="156"/>
    </row>
    <row r="4" spans="1:27" ht="15.75" thickTop="1" thickBot="1" x14ac:dyDescent="0.2">
      <c r="A4" s="202"/>
      <c r="B4" s="207" t="s">
        <v>82</v>
      </c>
      <c r="C4" s="207"/>
      <c r="D4" s="207"/>
      <c r="E4" s="207" t="s">
        <v>83</v>
      </c>
      <c r="F4" s="207"/>
      <c r="G4" s="207"/>
      <c r="H4" s="207"/>
      <c r="I4" s="207"/>
      <c r="J4" s="207"/>
      <c r="M4" s="215" t="s">
        <v>77</v>
      </c>
      <c r="N4" s="216"/>
      <c r="O4" s="216"/>
      <c r="P4" s="216"/>
      <c r="Q4" s="216"/>
      <c r="R4" s="216"/>
      <c r="S4" s="216"/>
      <c r="T4" s="216"/>
      <c r="U4" s="216"/>
      <c r="V4" s="217"/>
      <c r="Y4" s="215" t="s">
        <v>77</v>
      </c>
      <c r="Z4" s="216"/>
      <c r="AA4" s="217"/>
    </row>
    <row r="5" spans="1:27" ht="15" thickTop="1" x14ac:dyDescent="0.15">
      <c r="A5" s="203"/>
      <c r="B5" s="101">
        <v>1</v>
      </c>
      <c r="C5" s="101">
        <v>2</v>
      </c>
      <c r="D5" s="101">
        <v>3</v>
      </c>
      <c r="E5" s="101">
        <v>1</v>
      </c>
      <c r="F5" s="101">
        <v>2</v>
      </c>
      <c r="G5" s="101">
        <v>3</v>
      </c>
      <c r="H5" s="101">
        <v>4</v>
      </c>
      <c r="I5" s="101">
        <v>5</v>
      </c>
      <c r="J5" s="101">
        <v>6</v>
      </c>
      <c r="M5" s="218"/>
      <c r="N5" s="201" t="s">
        <v>82</v>
      </c>
      <c r="O5" s="201"/>
      <c r="P5" s="201"/>
      <c r="Q5" s="201" t="s">
        <v>83</v>
      </c>
      <c r="R5" s="201"/>
      <c r="S5" s="201"/>
      <c r="T5" s="201"/>
      <c r="U5" s="201"/>
      <c r="V5" s="201"/>
      <c r="Y5" s="218"/>
      <c r="Z5" s="131" t="s">
        <v>82</v>
      </c>
      <c r="AA5" s="131" t="s">
        <v>83</v>
      </c>
    </row>
    <row r="6" spans="1:27" x14ac:dyDescent="0.15">
      <c r="A6" s="35" t="s">
        <v>33</v>
      </c>
      <c r="B6" s="121">
        <v>80.840275821618889</v>
      </c>
      <c r="C6" s="121">
        <v>79.511845457885826</v>
      </c>
      <c r="D6" s="121">
        <v>77.695433899115457</v>
      </c>
      <c r="E6" s="121">
        <v>70.21613888566678</v>
      </c>
      <c r="F6" s="121">
        <v>65.265808075917491</v>
      </c>
      <c r="G6" s="121">
        <v>78.403677192310454</v>
      </c>
      <c r="H6" s="121">
        <v>79.789894365623809</v>
      </c>
      <c r="I6" s="121">
        <v>78.578056135467406</v>
      </c>
      <c r="J6" s="121">
        <v>70.210453160361382</v>
      </c>
      <c r="M6" s="214"/>
      <c r="N6" s="101">
        <v>1</v>
      </c>
      <c r="O6" s="101">
        <v>2</v>
      </c>
      <c r="P6" s="101">
        <v>3</v>
      </c>
      <c r="Q6" s="101">
        <v>1</v>
      </c>
      <c r="R6" s="101">
        <v>2</v>
      </c>
      <c r="S6" s="101">
        <v>3</v>
      </c>
      <c r="T6" s="101">
        <v>4</v>
      </c>
      <c r="U6" s="101">
        <v>5</v>
      </c>
      <c r="V6" s="101">
        <v>6</v>
      </c>
      <c r="Y6" s="214"/>
      <c r="Z6" s="101" t="s">
        <v>84</v>
      </c>
      <c r="AA6" s="101" t="s">
        <v>85</v>
      </c>
    </row>
    <row r="7" spans="1:27" x14ac:dyDescent="0.15">
      <c r="A7" s="36" t="s">
        <v>34</v>
      </c>
      <c r="B7" s="122">
        <v>2.0451239229335569</v>
      </c>
      <c r="C7" s="122">
        <v>3.1523635699212309</v>
      </c>
      <c r="D7" s="122">
        <v>2.8388716232369111</v>
      </c>
      <c r="E7" s="122">
        <v>5.0728840428411237</v>
      </c>
      <c r="F7" s="122">
        <v>7.2818824440786285</v>
      </c>
      <c r="G7" s="122">
        <v>3.4713078451557298</v>
      </c>
      <c r="H7" s="122">
        <v>6.0482135670735255</v>
      </c>
      <c r="I7" s="122">
        <v>4.523312456506611</v>
      </c>
      <c r="J7" s="122">
        <v>7.0566851399754089</v>
      </c>
      <c r="M7" s="119" t="s">
        <v>80</v>
      </c>
      <c r="N7" s="122">
        <f>B6+B8+B11</f>
        <v>96.473897658911909</v>
      </c>
      <c r="O7" s="122">
        <f t="shared" ref="O7:V7" si="0">C6+C8+C11</f>
        <v>94.850001706693661</v>
      </c>
      <c r="P7" s="122">
        <f t="shared" si="0"/>
        <v>95.68491513267989</v>
      </c>
      <c r="Q7" s="122">
        <f t="shared" si="0"/>
        <v>88.781657193674363</v>
      </c>
      <c r="R7" s="122">
        <f t="shared" si="0"/>
        <v>79.537135663793919</v>
      </c>
      <c r="S7" s="122">
        <f t="shared" si="0"/>
        <v>91.622577067024167</v>
      </c>
      <c r="T7" s="122">
        <f t="shared" si="0"/>
        <v>87.791680914862084</v>
      </c>
      <c r="U7" s="122">
        <f t="shared" si="0"/>
        <v>89.109255393180234</v>
      </c>
      <c r="V7" s="122">
        <f t="shared" si="0"/>
        <v>81.79695992301798</v>
      </c>
      <c r="Y7" s="119" t="s">
        <v>80</v>
      </c>
      <c r="Z7" s="134">
        <f>AVERAGE(N7:P7)</f>
        <v>95.66960483276182</v>
      </c>
      <c r="AA7" s="134">
        <f>AVERAGE(Q7:V7)</f>
        <v>86.43987769259212</v>
      </c>
    </row>
    <row r="8" spans="1:27" ht="15" thickBot="1" x14ac:dyDescent="0.2">
      <c r="A8" s="36" t="s">
        <v>35</v>
      </c>
      <c r="B8" s="122">
        <v>15.203374068600404</v>
      </c>
      <c r="C8" s="122">
        <v>14.958667895486096</v>
      </c>
      <c r="D8" s="122">
        <v>17.630886923260817</v>
      </c>
      <c r="E8" s="122">
        <v>18.095348567451573</v>
      </c>
      <c r="F8" s="122">
        <v>13.498595913624477</v>
      </c>
      <c r="G8" s="122">
        <v>12.748078810658111</v>
      </c>
      <c r="H8" s="122">
        <v>7.8626776371955822</v>
      </c>
      <c r="I8" s="122">
        <v>10.061470656460218</v>
      </c>
      <c r="J8" s="122">
        <v>11.262184364809238</v>
      </c>
      <c r="M8" s="120" t="s">
        <v>81</v>
      </c>
      <c r="N8" s="123">
        <f>B7+B9+B10+B12+B13+B14</f>
        <v>3.526102341088083</v>
      </c>
      <c r="O8" s="123">
        <f t="shared" ref="O8:V8" si="1">C7+C9+C10+C12+C13+C14</f>
        <v>5.1499982933063482</v>
      </c>
      <c r="P8" s="123">
        <f t="shared" si="1"/>
        <v>4.3150848673201052</v>
      </c>
      <c r="Q8" s="123">
        <f t="shared" si="1"/>
        <v>11.218342806325637</v>
      </c>
      <c r="R8" s="123">
        <f t="shared" si="1"/>
        <v>20.46286433620606</v>
      </c>
      <c r="S8" s="123">
        <f t="shared" si="1"/>
        <v>8.3774229329758292</v>
      </c>
      <c r="T8" s="123">
        <f t="shared" si="1"/>
        <v>12.208319085137912</v>
      </c>
      <c r="U8" s="123">
        <f t="shared" si="1"/>
        <v>10.890744606819762</v>
      </c>
      <c r="V8" s="123">
        <f t="shared" si="1"/>
        <v>18.20304007698202</v>
      </c>
      <c r="Y8" s="120" t="s">
        <v>81</v>
      </c>
      <c r="Z8" s="135">
        <f>AVERAGE(N8:P8)</f>
        <v>4.3303951672381791</v>
      </c>
      <c r="AA8" s="135">
        <f>AVERAGE(Q8:V8)</f>
        <v>13.560122307407871</v>
      </c>
    </row>
    <row r="9" spans="1:27" ht="15" thickTop="1" x14ac:dyDescent="0.15">
      <c r="A9" s="36" t="s">
        <v>36</v>
      </c>
      <c r="B9" s="122">
        <v>1.4373748326278297</v>
      </c>
      <c r="C9" s="122">
        <v>1.90748114103514</v>
      </c>
      <c r="D9" s="122">
        <v>1.3874184624842048</v>
      </c>
      <c r="E9" s="122">
        <v>5.8771217569500829</v>
      </c>
      <c r="F9" s="122">
        <v>11.736225428488428</v>
      </c>
      <c r="G9" s="122">
        <v>4.528660234772131</v>
      </c>
      <c r="H9" s="122">
        <v>5.7458028887198491</v>
      </c>
      <c r="I9" s="122">
        <v>5.9440964973324055</v>
      </c>
      <c r="J9" s="122">
        <v>10.032610438904433</v>
      </c>
      <c r="M9" s="118" t="s">
        <v>65</v>
      </c>
      <c r="N9" s="121">
        <f>SUM(N7:N8)</f>
        <v>99.999999999999986</v>
      </c>
      <c r="O9" s="121">
        <f t="shared" ref="O9:V9" si="2">SUM(O7:O8)</f>
        <v>100.00000000000001</v>
      </c>
      <c r="P9" s="121">
        <f t="shared" si="2"/>
        <v>100</v>
      </c>
      <c r="Q9" s="121">
        <f t="shared" si="2"/>
        <v>100</v>
      </c>
      <c r="R9" s="121">
        <f t="shared" si="2"/>
        <v>99.999999999999972</v>
      </c>
      <c r="S9" s="121">
        <f t="shared" si="2"/>
        <v>100</v>
      </c>
      <c r="T9" s="121">
        <f t="shared" si="2"/>
        <v>100</v>
      </c>
      <c r="U9" s="121">
        <f>SUM(U7:U8)</f>
        <v>100</v>
      </c>
      <c r="V9" s="121">
        <f t="shared" si="2"/>
        <v>100</v>
      </c>
      <c r="Y9" s="132"/>
      <c r="Z9" s="133"/>
      <c r="AA9" s="133"/>
    </row>
    <row r="10" spans="1:27" x14ac:dyDescent="0.15">
      <c r="A10" s="36" t="s">
        <v>37</v>
      </c>
      <c r="B10" s="122">
        <v>4.3603585526696582E-2</v>
      </c>
      <c r="C10" s="122">
        <v>9.0153582349976613E-2</v>
      </c>
      <c r="D10" s="122">
        <v>8.8794781598989098E-2</v>
      </c>
      <c r="E10" s="122">
        <v>0.15466109886710747</v>
      </c>
      <c r="F10" s="122">
        <v>0.904425292921468</v>
      </c>
      <c r="G10" s="122">
        <v>0.24139554555393294</v>
      </c>
      <c r="H10" s="122">
        <v>0.26053843058162879</v>
      </c>
      <c r="I10" s="122">
        <v>0.20441892832289491</v>
      </c>
      <c r="J10" s="122">
        <v>0.66646470766434418</v>
      </c>
    </row>
    <row r="11" spans="1:27" x14ac:dyDescent="0.15">
      <c r="A11" s="36" t="s">
        <v>38</v>
      </c>
      <c r="B11" s="122">
        <v>0.4302477686926256</v>
      </c>
      <c r="C11" s="122">
        <v>0.37948835332172781</v>
      </c>
      <c r="D11" s="122">
        <v>0.35859431030360989</v>
      </c>
      <c r="E11" s="122">
        <v>0.47016974055600669</v>
      </c>
      <c r="F11" s="122">
        <v>0.77273167425196088</v>
      </c>
      <c r="G11" s="122">
        <v>0.47082106405560475</v>
      </c>
      <c r="H11" s="122">
        <v>0.1391089120426911</v>
      </c>
      <c r="I11" s="122">
        <v>0.46972860125260957</v>
      </c>
      <c r="J11" s="122">
        <v>0.32432239784735467</v>
      </c>
    </row>
    <row r="12" spans="1:27" x14ac:dyDescent="0.15">
      <c r="A12" s="36" t="s">
        <v>39</v>
      </c>
      <c r="B12" s="122">
        <v>0</v>
      </c>
      <c r="C12" s="122">
        <v>0</v>
      </c>
      <c r="D12" s="122">
        <v>0</v>
      </c>
      <c r="E12" s="122">
        <v>0.11367590766732398</v>
      </c>
      <c r="F12" s="122">
        <v>0.54033117071753656</v>
      </c>
      <c r="G12" s="122">
        <v>0.13605930749403494</v>
      </c>
      <c r="H12" s="122">
        <v>0.1537641987629077</v>
      </c>
      <c r="I12" s="122">
        <v>0.21891672465785197</v>
      </c>
      <c r="J12" s="122">
        <v>0.44727979043783522</v>
      </c>
      <c r="L12" s="191" t="s">
        <v>66</v>
      </c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X12" s="191" t="s">
        <v>66</v>
      </c>
      <c r="Y12" s="191"/>
      <c r="Z12" s="191"/>
      <c r="AA12" s="191"/>
    </row>
    <row r="13" spans="1:27" ht="15" thickBot="1" x14ac:dyDescent="0.2">
      <c r="A13" s="36" t="s">
        <v>40</v>
      </c>
      <c r="B13" s="124">
        <v>0</v>
      </c>
      <c r="C13" s="124">
        <v>0</v>
      </c>
      <c r="D13" s="124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0</v>
      </c>
      <c r="J13" s="122">
        <v>0</v>
      </c>
      <c r="L13" s="208" t="s">
        <v>77</v>
      </c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X13" s="208" t="s">
        <v>77</v>
      </c>
      <c r="Y13" s="208"/>
      <c r="Z13" s="208"/>
      <c r="AA13" s="208"/>
    </row>
    <row r="14" spans="1:27" ht="15.75" thickTop="1" thickBot="1" x14ac:dyDescent="0.2">
      <c r="A14" s="37" t="s">
        <v>41</v>
      </c>
      <c r="B14" s="145">
        <v>0</v>
      </c>
      <c r="C14" s="145">
        <v>0</v>
      </c>
      <c r="D14" s="145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L14" s="209"/>
      <c r="M14" s="209"/>
      <c r="N14" s="207" t="s">
        <v>82</v>
      </c>
      <c r="O14" s="207"/>
      <c r="P14" s="207"/>
      <c r="Q14" s="207" t="s">
        <v>83</v>
      </c>
      <c r="R14" s="207"/>
      <c r="S14" s="207"/>
      <c r="T14" s="207"/>
      <c r="U14" s="207"/>
      <c r="V14" s="207"/>
      <c r="X14" s="209"/>
      <c r="Y14" s="209"/>
      <c r="Z14" s="143" t="s">
        <v>82</v>
      </c>
      <c r="AA14" s="143" t="s">
        <v>83</v>
      </c>
    </row>
    <row r="15" spans="1:27" ht="15" thickTop="1" x14ac:dyDescent="0.15">
      <c r="A15" s="38" t="s">
        <v>65</v>
      </c>
      <c r="B15" s="121">
        <f>SUM(B6:B14)</f>
        <v>99.999999999999986</v>
      </c>
      <c r="C15" s="121">
        <f t="shared" ref="C15:J15" si="3">SUM(C6:C14)</f>
        <v>100</v>
      </c>
      <c r="D15" s="121">
        <f t="shared" si="3"/>
        <v>100</v>
      </c>
      <c r="E15" s="121">
        <f t="shared" si="3"/>
        <v>100</v>
      </c>
      <c r="F15" s="121">
        <f t="shared" si="3"/>
        <v>99.999999999999986</v>
      </c>
      <c r="G15" s="121">
        <f t="shared" si="3"/>
        <v>100</v>
      </c>
      <c r="H15" s="121">
        <f t="shared" si="3"/>
        <v>100.00000000000001</v>
      </c>
      <c r="I15" s="121">
        <f t="shared" si="3"/>
        <v>100</v>
      </c>
      <c r="J15" s="121">
        <f t="shared" si="3"/>
        <v>100</v>
      </c>
      <c r="L15" s="210"/>
      <c r="M15" s="210"/>
      <c r="N15" s="101">
        <v>1</v>
      </c>
      <c r="O15" s="101">
        <v>2</v>
      </c>
      <c r="P15" s="101">
        <v>3</v>
      </c>
      <c r="Q15" s="101">
        <v>1</v>
      </c>
      <c r="R15" s="101">
        <v>2</v>
      </c>
      <c r="S15" s="101">
        <v>3</v>
      </c>
      <c r="T15" s="101">
        <v>4</v>
      </c>
      <c r="U15" s="101">
        <v>5</v>
      </c>
      <c r="V15" s="101">
        <v>6</v>
      </c>
      <c r="X15" s="210"/>
      <c r="Y15" s="210"/>
      <c r="Z15" s="101" t="s">
        <v>84</v>
      </c>
      <c r="AA15" s="101" t="s">
        <v>85</v>
      </c>
    </row>
    <row r="16" spans="1:27" x14ac:dyDescent="0.15">
      <c r="L16" s="204" t="s">
        <v>90</v>
      </c>
      <c r="M16" s="119" t="s">
        <v>86</v>
      </c>
      <c r="N16" s="122">
        <f>B7</f>
        <v>2.0451239229335569</v>
      </c>
      <c r="O16" s="122">
        <f t="shared" ref="O16:V16" si="4">C7</f>
        <v>3.1523635699212309</v>
      </c>
      <c r="P16" s="122">
        <f t="shared" si="4"/>
        <v>2.8388716232369111</v>
      </c>
      <c r="Q16" s="122">
        <f t="shared" si="4"/>
        <v>5.0728840428411237</v>
      </c>
      <c r="R16" s="122">
        <f t="shared" si="4"/>
        <v>7.2818824440786285</v>
      </c>
      <c r="S16" s="122">
        <f t="shared" si="4"/>
        <v>3.4713078451557298</v>
      </c>
      <c r="T16" s="122">
        <f t="shared" si="4"/>
        <v>6.0482135670735255</v>
      </c>
      <c r="U16" s="122">
        <f t="shared" si="4"/>
        <v>4.523312456506611</v>
      </c>
      <c r="V16" s="122">
        <f t="shared" si="4"/>
        <v>7.0566851399754089</v>
      </c>
      <c r="X16" s="204" t="s">
        <v>90</v>
      </c>
      <c r="Y16" s="119" t="s">
        <v>86</v>
      </c>
      <c r="Z16" s="134">
        <f>AVERAGE(N16:P16)</f>
        <v>2.6787863720305665</v>
      </c>
      <c r="AA16" s="134">
        <f>AVERAGE(Q16:V16)</f>
        <v>5.5757142492718375</v>
      </c>
    </row>
    <row r="17" spans="1:27" x14ac:dyDescent="0.15">
      <c r="L17" s="204"/>
      <c r="M17" s="136" t="s">
        <v>87</v>
      </c>
      <c r="N17" s="122">
        <f>B9+B10</f>
        <v>1.4809784181545262</v>
      </c>
      <c r="O17" s="122">
        <f t="shared" ref="O17:V17" si="5">C9+C10</f>
        <v>1.9976347233851166</v>
      </c>
      <c r="P17" s="122">
        <f t="shared" si="5"/>
        <v>1.4762132440831939</v>
      </c>
      <c r="Q17" s="122">
        <f t="shared" si="5"/>
        <v>6.0317828558171902</v>
      </c>
      <c r="R17" s="122">
        <f t="shared" si="5"/>
        <v>12.640650721409896</v>
      </c>
      <c r="S17" s="122">
        <f t="shared" si="5"/>
        <v>4.7700557803260644</v>
      </c>
      <c r="T17" s="122">
        <f t="shared" si="5"/>
        <v>6.0063413193014776</v>
      </c>
      <c r="U17" s="122">
        <f t="shared" si="5"/>
        <v>6.1485154256553001</v>
      </c>
      <c r="V17" s="122">
        <f t="shared" si="5"/>
        <v>10.699075146568777</v>
      </c>
      <c r="X17" s="204"/>
      <c r="Y17" s="136" t="s">
        <v>87</v>
      </c>
      <c r="Z17" s="134">
        <f t="shared" ref="Z17" si="6">AVERAGE(N17:P17)</f>
        <v>1.6516087952076122</v>
      </c>
      <c r="AA17" s="134">
        <f t="shared" ref="AA17" si="7">AVERAGE(Q17:V17)</f>
        <v>7.7160702081797838</v>
      </c>
    </row>
    <row r="18" spans="1:27" x14ac:dyDescent="0.15">
      <c r="L18" s="204"/>
      <c r="M18" s="137" t="s">
        <v>88</v>
      </c>
      <c r="N18" s="142">
        <f>B12+B13+B14</f>
        <v>0</v>
      </c>
      <c r="O18" s="142">
        <f t="shared" ref="O18:V18" si="8">C12+C13+C14</f>
        <v>0</v>
      </c>
      <c r="P18" s="142">
        <f t="shared" si="8"/>
        <v>0</v>
      </c>
      <c r="Q18" s="142">
        <f t="shared" si="8"/>
        <v>0.11367590766732398</v>
      </c>
      <c r="R18" s="142">
        <f t="shared" si="8"/>
        <v>0.54033117071753656</v>
      </c>
      <c r="S18" s="142">
        <f t="shared" si="8"/>
        <v>0.13605930749403494</v>
      </c>
      <c r="T18" s="142">
        <f t="shared" si="8"/>
        <v>0.1537641987629077</v>
      </c>
      <c r="U18" s="142">
        <f t="shared" si="8"/>
        <v>0.21891672465785197</v>
      </c>
      <c r="V18" s="142">
        <f t="shared" si="8"/>
        <v>0.44727979043783522</v>
      </c>
      <c r="X18" s="204"/>
      <c r="Y18" s="137" t="s">
        <v>88</v>
      </c>
      <c r="Z18" s="134">
        <f>AVERAGE(N18:P18)</f>
        <v>0</v>
      </c>
      <c r="AA18" s="134">
        <f>AVERAGE(Q18:V18)</f>
        <v>0.26833784995624838</v>
      </c>
    </row>
    <row r="19" spans="1:27" x14ac:dyDescent="0.15">
      <c r="L19" s="204" t="s">
        <v>89</v>
      </c>
      <c r="M19" s="119" t="s">
        <v>86</v>
      </c>
      <c r="N19" s="144">
        <f>B6</f>
        <v>80.840275821618889</v>
      </c>
      <c r="O19" s="144">
        <f t="shared" ref="O19:V19" si="9">C6</f>
        <v>79.511845457885826</v>
      </c>
      <c r="P19" s="144">
        <f t="shared" si="9"/>
        <v>77.695433899115457</v>
      </c>
      <c r="Q19" s="144">
        <f t="shared" si="9"/>
        <v>70.21613888566678</v>
      </c>
      <c r="R19" s="144">
        <f t="shared" si="9"/>
        <v>65.265808075917491</v>
      </c>
      <c r="S19" s="144">
        <f t="shared" si="9"/>
        <v>78.403677192310454</v>
      </c>
      <c r="T19" s="144">
        <f t="shared" si="9"/>
        <v>79.789894365623809</v>
      </c>
      <c r="U19" s="144">
        <f t="shared" si="9"/>
        <v>78.578056135467406</v>
      </c>
      <c r="V19" s="144">
        <f t="shared" si="9"/>
        <v>70.210453160361382</v>
      </c>
      <c r="Y19" s="132"/>
      <c r="Z19" s="139"/>
      <c r="AA19" s="139"/>
    </row>
    <row r="20" spans="1:27" x14ac:dyDescent="0.15">
      <c r="L20" s="204"/>
      <c r="M20" s="136" t="s">
        <v>87</v>
      </c>
      <c r="N20" s="122">
        <f>B8</f>
        <v>15.203374068600404</v>
      </c>
      <c r="O20" s="122">
        <f t="shared" ref="O20:V20" si="10">C8</f>
        <v>14.958667895486096</v>
      </c>
      <c r="P20" s="122">
        <f t="shared" si="10"/>
        <v>17.630886923260817</v>
      </c>
      <c r="Q20" s="122">
        <f t="shared" si="10"/>
        <v>18.095348567451573</v>
      </c>
      <c r="R20" s="122">
        <f t="shared" si="10"/>
        <v>13.498595913624477</v>
      </c>
      <c r="S20" s="122">
        <f t="shared" si="10"/>
        <v>12.748078810658111</v>
      </c>
      <c r="T20" s="122">
        <f t="shared" si="10"/>
        <v>7.8626776371955822</v>
      </c>
      <c r="U20" s="122">
        <f t="shared" si="10"/>
        <v>10.061470656460218</v>
      </c>
      <c r="V20" s="122">
        <f t="shared" si="10"/>
        <v>11.262184364809238</v>
      </c>
      <c r="Y20" s="132"/>
      <c r="Z20" s="139"/>
      <c r="AA20" s="139"/>
    </row>
    <row r="21" spans="1:27" ht="15" thickBot="1" x14ac:dyDescent="0.2">
      <c r="L21" s="205"/>
      <c r="M21" s="138" t="s">
        <v>88</v>
      </c>
      <c r="N21" s="123">
        <f>B11</f>
        <v>0.4302477686926256</v>
      </c>
      <c r="O21" s="123">
        <f t="shared" ref="O21:V21" si="11">C11</f>
        <v>0.37948835332172781</v>
      </c>
      <c r="P21" s="123">
        <f t="shared" si="11"/>
        <v>0.35859431030360989</v>
      </c>
      <c r="Q21" s="123">
        <f t="shared" si="11"/>
        <v>0.47016974055600669</v>
      </c>
      <c r="R21" s="123">
        <f t="shared" si="11"/>
        <v>0.77273167425196088</v>
      </c>
      <c r="S21" s="123">
        <f t="shared" si="11"/>
        <v>0.47082106405560475</v>
      </c>
      <c r="T21" s="123">
        <f t="shared" si="11"/>
        <v>0.1391089120426911</v>
      </c>
      <c r="U21" s="123">
        <f t="shared" si="11"/>
        <v>0.46972860125260957</v>
      </c>
      <c r="V21" s="123">
        <f t="shared" si="11"/>
        <v>0.32432239784735467</v>
      </c>
      <c r="Y21" s="132"/>
      <c r="Z21" s="139"/>
      <c r="AA21" s="139"/>
    </row>
    <row r="22" spans="1:27" ht="15" thickTop="1" x14ac:dyDescent="0.15">
      <c r="L22" s="206" t="s">
        <v>65</v>
      </c>
      <c r="M22" s="206"/>
      <c r="N22" s="121">
        <f>SUM(N16:N21)</f>
        <v>100</v>
      </c>
      <c r="O22" s="121">
        <f t="shared" ref="O22:V22" si="12">SUM(O16:O21)</f>
        <v>100.00000000000001</v>
      </c>
      <c r="P22" s="121">
        <f t="shared" si="12"/>
        <v>100</v>
      </c>
      <c r="Q22" s="121">
        <f t="shared" si="12"/>
        <v>100</v>
      </c>
      <c r="R22" s="121">
        <f t="shared" si="12"/>
        <v>100</v>
      </c>
      <c r="S22" s="121">
        <f t="shared" si="12"/>
        <v>100</v>
      </c>
      <c r="T22" s="121">
        <f t="shared" si="12"/>
        <v>100</v>
      </c>
      <c r="U22" s="121">
        <f t="shared" si="12"/>
        <v>100</v>
      </c>
      <c r="V22" s="121">
        <f t="shared" si="12"/>
        <v>100</v>
      </c>
      <c r="Y22" s="132"/>
      <c r="Z22" s="139"/>
      <c r="AA22" s="139"/>
    </row>
    <row r="25" spans="1:27" x14ac:dyDescent="0.15">
      <c r="A25" s="176" t="s">
        <v>12</v>
      </c>
      <c r="B25" s="177"/>
      <c r="C25" s="177"/>
      <c r="D25" s="177"/>
      <c r="E25" s="177"/>
      <c r="F25" s="177"/>
      <c r="G25" s="177"/>
      <c r="H25" s="177"/>
      <c r="I25" s="177"/>
      <c r="J25" s="178"/>
    </row>
    <row r="26" spans="1:27" ht="17.25" thickBot="1" x14ac:dyDescent="0.2">
      <c r="A26" s="172" t="s">
        <v>68</v>
      </c>
      <c r="B26" s="172"/>
      <c r="C26" s="172"/>
      <c r="D26" s="172"/>
      <c r="E26" s="172"/>
      <c r="F26" s="172"/>
      <c r="G26" s="172"/>
      <c r="H26" s="172"/>
      <c r="I26" s="172"/>
      <c r="J26" s="172"/>
      <c r="M26" s="175" t="s">
        <v>12</v>
      </c>
      <c r="N26" s="175"/>
      <c r="O26" s="175"/>
      <c r="P26" s="175"/>
      <c r="Q26" s="175"/>
      <c r="R26" s="175"/>
      <c r="S26" s="175"/>
      <c r="T26" s="175"/>
      <c r="U26" s="175"/>
      <c r="V26" s="175"/>
      <c r="Y26" s="176" t="s">
        <v>12</v>
      </c>
      <c r="Z26" s="177"/>
      <c r="AA26" s="178"/>
    </row>
    <row r="27" spans="1:27" ht="18" thickTop="1" thickBot="1" x14ac:dyDescent="0.2">
      <c r="A27" s="202"/>
      <c r="B27" s="201" t="s">
        <v>82</v>
      </c>
      <c r="C27" s="201"/>
      <c r="D27" s="201"/>
      <c r="E27" s="201" t="s">
        <v>83</v>
      </c>
      <c r="F27" s="201"/>
      <c r="G27" s="201"/>
      <c r="H27" s="201"/>
      <c r="I27" s="201"/>
      <c r="J27" s="201"/>
      <c r="M27" s="172" t="s">
        <v>68</v>
      </c>
      <c r="N27" s="172"/>
      <c r="O27" s="172"/>
      <c r="P27" s="172"/>
      <c r="Q27" s="172"/>
      <c r="R27" s="172"/>
      <c r="S27" s="172"/>
      <c r="T27" s="172"/>
      <c r="U27" s="172"/>
      <c r="V27" s="172"/>
      <c r="Y27" s="215" t="s">
        <v>43</v>
      </c>
      <c r="Z27" s="216"/>
      <c r="AA27" s="217"/>
    </row>
    <row r="28" spans="1:27" ht="15" thickTop="1" x14ac:dyDescent="0.15">
      <c r="A28" s="203"/>
      <c r="B28" s="101">
        <v>1</v>
      </c>
      <c r="C28" s="101">
        <v>2</v>
      </c>
      <c r="D28" s="101">
        <v>3</v>
      </c>
      <c r="E28" s="101">
        <v>1</v>
      </c>
      <c r="F28" s="101">
        <v>2</v>
      </c>
      <c r="G28" s="101">
        <v>3</v>
      </c>
      <c r="H28" s="101">
        <v>4</v>
      </c>
      <c r="I28" s="101">
        <v>5</v>
      </c>
      <c r="J28" s="101">
        <v>6</v>
      </c>
      <c r="M28" s="218"/>
      <c r="N28" s="201" t="s">
        <v>82</v>
      </c>
      <c r="O28" s="201"/>
      <c r="P28" s="201"/>
      <c r="Q28" s="201" t="s">
        <v>83</v>
      </c>
      <c r="R28" s="201"/>
      <c r="S28" s="201"/>
      <c r="T28" s="201"/>
      <c r="U28" s="201"/>
      <c r="V28" s="201"/>
      <c r="Y28" s="218"/>
      <c r="Z28" s="131" t="s">
        <v>82</v>
      </c>
      <c r="AA28" s="131" t="s">
        <v>83</v>
      </c>
    </row>
    <row r="29" spans="1:27" x14ac:dyDescent="0.15">
      <c r="A29" s="35" t="s">
        <v>33</v>
      </c>
      <c r="B29" s="121">
        <v>52.252622917095252</v>
      </c>
      <c r="C29" s="121">
        <v>49.516866682713797</v>
      </c>
      <c r="D29" s="121">
        <v>47.169811320754718</v>
      </c>
      <c r="E29" s="121">
        <v>44.049893246432184</v>
      </c>
      <c r="F29" s="121">
        <v>35.558969216600353</v>
      </c>
      <c r="G29" s="121">
        <v>42.643923240938165</v>
      </c>
      <c r="H29" s="121">
        <v>48.300506086718642</v>
      </c>
      <c r="I29" s="121">
        <v>54.3424317617866</v>
      </c>
      <c r="J29" s="121">
        <v>37.412717098579286</v>
      </c>
      <c r="M29" s="214"/>
      <c r="N29" s="101">
        <v>1</v>
      </c>
      <c r="O29" s="101">
        <v>2</v>
      </c>
      <c r="P29" s="101">
        <v>3</v>
      </c>
      <c r="Q29" s="101">
        <v>1</v>
      </c>
      <c r="R29" s="101">
        <v>2</v>
      </c>
      <c r="S29" s="101">
        <v>3</v>
      </c>
      <c r="T29" s="101">
        <v>4</v>
      </c>
      <c r="U29" s="101">
        <v>5</v>
      </c>
      <c r="V29" s="101">
        <v>6</v>
      </c>
      <c r="Y29" s="214"/>
      <c r="Z29" s="101" t="s">
        <v>84</v>
      </c>
      <c r="AA29" s="101" t="s">
        <v>85</v>
      </c>
    </row>
    <row r="30" spans="1:27" x14ac:dyDescent="0.15">
      <c r="A30" s="36" t="s">
        <v>34</v>
      </c>
      <c r="B30" s="122">
        <v>1.4071178769800452</v>
      </c>
      <c r="C30" s="122">
        <v>1.808741102438018</v>
      </c>
      <c r="D30" s="122">
        <v>1.0655626442242434</v>
      </c>
      <c r="E30" s="122">
        <v>3.9105517473873466</v>
      </c>
      <c r="F30" s="122">
        <v>4.1603993983422409</v>
      </c>
      <c r="G30" s="122">
        <v>4.1480907152548943</v>
      </c>
      <c r="H30" s="122">
        <v>7.9930926001914928</v>
      </c>
      <c r="I30" s="122">
        <v>6.0545905707196024</v>
      </c>
      <c r="J30" s="122">
        <v>6.7084872038831813</v>
      </c>
      <c r="M30" s="119" t="s">
        <v>80</v>
      </c>
      <c r="N30" s="122">
        <f>B29+B31+B34</f>
        <v>93.37173421106769</v>
      </c>
      <c r="O30" s="122">
        <f t="shared" ref="O30" si="13">C29+C31+C34</f>
        <v>90.877205047969454</v>
      </c>
      <c r="P30" s="122">
        <f t="shared" ref="P30" si="14">D29+D31+D34</f>
        <v>94.550020361069642</v>
      </c>
      <c r="Q30" s="122">
        <f t="shared" ref="Q30" si="15">E29+E31+E34</f>
        <v>81.312507023261048</v>
      </c>
      <c r="R30" s="122">
        <f t="shared" ref="R30" si="16">F29+F31+F34</f>
        <v>65.535180266194445</v>
      </c>
      <c r="S30" s="122">
        <f t="shared" ref="S30" si="17">G29+G31+G34</f>
        <v>74.297344446598174</v>
      </c>
      <c r="T30" s="122">
        <f>H29+H31+H34</f>
        <v>67.103508411981935</v>
      </c>
      <c r="U30" s="122">
        <f t="shared" ref="U30" si="18">I29+I31+I34</f>
        <v>78.560794044665016</v>
      </c>
      <c r="V30" s="122">
        <f t="shared" ref="V30" si="19">J29+J31+J34</f>
        <v>61.601973843350372</v>
      </c>
      <c r="Y30" s="119" t="s">
        <v>80</v>
      </c>
      <c r="Z30" s="134">
        <f>AVERAGE(N30:P30)</f>
        <v>92.932986540035586</v>
      </c>
      <c r="AA30" s="134">
        <f>AVERAGE(Q30:V30)</f>
        <v>71.401884672675166</v>
      </c>
    </row>
    <row r="31" spans="1:27" ht="15" thickBot="1" x14ac:dyDescent="0.2">
      <c r="A31" s="36" t="s">
        <v>35</v>
      </c>
      <c r="B31" s="122">
        <v>37.687718576424608</v>
      </c>
      <c r="C31" s="122">
        <v>38.169251401258549</v>
      </c>
      <c r="D31" s="122">
        <v>44.115650875525994</v>
      </c>
      <c r="E31" s="122">
        <v>32.812675581526015</v>
      </c>
      <c r="F31" s="122">
        <v>24.713483605537242</v>
      </c>
      <c r="G31" s="122">
        <v>28.14498933901919</v>
      </c>
      <c r="H31" s="122">
        <v>17.140268089180687</v>
      </c>
      <c r="I31" s="122">
        <v>21.662531017369727</v>
      </c>
      <c r="J31" s="122">
        <v>19.415910080469594</v>
      </c>
      <c r="M31" s="120" t="s">
        <v>81</v>
      </c>
      <c r="N31" s="123">
        <f>B30+B32+B33+B35+B36+B37</f>
        <v>6.6282657889323184</v>
      </c>
      <c r="O31" s="123">
        <f t="shared" ref="O31" si="20">C30+C32+C33+C35+C36+C37</f>
        <v>9.1227949520305351</v>
      </c>
      <c r="P31" s="123">
        <f t="shared" ref="P31" si="21">D30+D32+D33+D35+D36+D37</f>
        <v>5.4499796389303645</v>
      </c>
      <c r="Q31" s="123">
        <f t="shared" ref="Q31" si="22">E30+E32+E33+E35+E36+E37</f>
        <v>18.687492976738962</v>
      </c>
      <c r="R31" s="123">
        <f t="shared" ref="R31" si="23">F30+F32+F33+F35+F36+F37</f>
        <v>34.464819733805562</v>
      </c>
      <c r="S31" s="123">
        <f t="shared" ref="S31" si="24">G30+G32+G33+G35+G36+G37</f>
        <v>25.702655553401819</v>
      </c>
      <c r="T31" s="123">
        <f t="shared" ref="T31" si="25">H30+H32+H33+H35+H36+H37</f>
        <v>32.896491588018051</v>
      </c>
      <c r="U31" s="123">
        <f t="shared" ref="U31" si="26">I30+I32+I33+I35+I36+I37</f>
        <v>21.439205955334987</v>
      </c>
      <c r="V31" s="123">
        <f t="shared" ref="V31" si="27">J30+J32+J33+J35+J36+J37</f>
        <v>38.398026156649628</v>
      </c>
      <c r="Y31" s="120" t="s">
        <v>81</v>
      </c>
      <c r="Z31" s="135">
        <f>AVERAGE(N31:P31)</f>
        <v>7.0670134599644063</v>
      </c>
      <c r="AA31" s="135">
        <f>AVERAGE(Q31:V31)</f>
        <v>28.598115327324834</v>
      </c>
    </row>
    <row r="32" spans="1:27" ht="15" thickTop="1" x14ac:dyDescent="0.15">
      <c r="A32" s="36" t="s">
        <v>36</v>
      </c>
      <c r="B32" s="122">
        <v>4.8138243159843652</v>
      </c>
      <c r="C32" s="122">
        <v>6.8085691688731478</v>
      </c>
      <c r="D32" s="122">
        <v>3.9704085787973393</v>
      </c>
      <c r="E32" s="122">
        <v>11.933925160130352</v>
      </c>
      <c r="F32" s="122">
        <v>21.726530191342814</v>
      </c>
      <c r="G32" s="122">
        <v>16.980034890482649</v>
      </c>
      <c r="H32" s="122">
        <v>20.004103405826836</v>
      </c>
      <c r="I32" s="122">
        <v>11.637717121588089</v>
      </c>
      <c r="J32" s="122">
        <v>22.125106835883955</v>
      </c>
      <c r="M32" s="118" t="s">
        <v>65</v>
      </c>
      <c r="N32" s="121">
        <f>SUM(N30:N31)</f>
        <v>100.00000000000001</v>
      </c>
      <c r="O32" s="121">
        <f t="shared" ref="O32" si="28">SUM(O30:O31)</f>
        <v>99.999999999999986</v>
      </c>
      <c r="P32" s="121">
        <f t="shared" ref="P32" si="29">SUM(P30:P31)</f>
        <v>100</v>
      </c>
      <c r="Q32" s="121">
        <f t="shared" ref="Q32" si="30">SUM(Q30:Q31)</f>
        <v>100.00000000000001</v>
      </c>
      <c r="R32" s="121">
        <f t="shared" ref="R32" si="31">SUM(R30:R31)</f>
        <v>100</v>
      </c>
      <c r="S32" s="121">
        <f t="shared" ref="S32" si="32">SUM(S30:S31)</f>
        <v>100</v>
      </c>
      <c r="T32" s="121">
        <f t="shared" ref="T32" si="33">SUM(T30:T31)</f>
        <v>99.999999999999986</v>
      </c>
      <c r="U32" s="121">
        <f>SUM(U30:U31)</f>
        <v>100</v>
      </c>
      <c r="V32" s="121">
        <f t="shared" ref="V32" si="34">SUM(V30:V31)</f>
        <v>100</v>
      </c>
      <c r="Y32" s="132"/>
      <c r="Z32" s="133"/>
      <c r="AA32" s="133"/>
    </row>
    <row r="33" spans="1:27" x14ac:dyDescent="0.15">
      <c r="A33" s="36" t="s">
        <v>37</v>
      </c>
      <c r="B33" s="122">
        <v>0</v>
      </c>
      <c r="C33" s="122">
        <v>0</v>
      </c>
      <c r="D33" s="122">
        <v>0</v>
      </c>
      <c r="E33" s="122">
        <v>0.9079671873244185</v>
      </c>
      <c r="F33" s="122">
        <v>2.4464570821021039</v>
      </c>
      <c r="G33" s="122">
        <v>1.7367706919945727</v>
      </c>
      <c r="H33" s="122">
        <v>1.8166119545889754</v>
      </c>
      <c r="I33" s="122">
        <v>0.78908188585607941</v>
      </c>
      <c r="J33" s="122">
        <v>3.5800099982261213</v>
      </c>
    </row>
    <row r="34" spans="1:27" x14ac:dyDescent="0.15">
      <c r="A34" s="36" t="s">
        <v>38</v>
      </c>
      <c r="B34" s="122">
        <v>3.4313927175478298</v>
      </c>
      <c r="C34" s="122">
        <v>3.1910869639971113</v>
      </c>
      <c r="D34" s="122">
        <v>3.2645581647889235</v>
      </c>
      <c r="E34" s="122">
        <v>4.4499381953028427</v>
      </c>
      <c r="F34" s="122">
        <v>5.2627274440568517</v>
      </c>
      <c r="G34" s="122">
        <v>3.5084318666408216</v>
      </c>
      <c r="H34" s="122">
        <v>1.6627342360826154</v>
      </c>
      <c r="I34" s="122">
        <v>2.5558312655086848</v>
      </c>
      <c r="J34" s="122">
        <v>4.7733466643014948</v>
      </c>
    </row>
    <row r="35" spans="1:27" x14ac:dyDescent="0.15">
      <c r="A35" s="36" t="s">
        <v>39</v>
      </c>
      <c r="B35" s="122">
        <v>0.40732359596790779</v>
      </c>
      <c r="C35" s="122">
        <v>0.50548468071937003</v>
      </c>
      <c r="D35" s="122">
        <v>0.4140084159087824</v>
      </c>
      <c r="E35" s="122">
        <v>1.6810877626699627</v>
      </c>
      <c r="F35" s="122">
        <v>4.8360198134576473</v>
      </c>
      <c r="G35" s="122">
        <v>2.3764295406086449</v>
      </c>
      <c r="H35" s="122">
        <v>2.4705922582410067</v>
      </c>
      <c r="I35" s="122">
        <v>2.3250620347394539</v>
      </c>
      <c r="J35" s="122">
        <v>4.6120849526696883</v>
      </c>
      <c r="L35" s="175" t="s">
        <v>12</v>
      </c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X35" s="175" t="s">
        <v>12</v>
      </c>
      <c r="Y35" s="175"/>
      <c r="Z35" s="175"/>
      <c r="AA35" s="175"/>
    </row>
    <row r="36" spans="1:27" ht="15" thickBot="1" x14ac:dyDescent="0.2">
      <c r="A36" s="36" t="s">
        <v>40</v>
      </c>
      <c r="B36" s="124">
        <v>0</v>
      </c>
      <c r="C36" s="124">
        <v>0</v>
      </c>
      <c r="D36" s="124">
        <v>0</v>
      </c>
      <c r="E36" s="122">
        <v>0.25396111922687942</v>
      </c>
      <c r="F36" s="122">
        <v>1.1236634272445711</v>
      </c>
      <c r="G36" s="122">
        <v>0.46132971506105835</v>
      </c>
      <c r="H36" s="122">
        <v>0.48727944193680756</v>
      </c>
      <c r="I36" s="122">
        <v>0.63275434243176176</v>
      </c>
      <c r="J36" s="122">
        <v>1.1675347922142845</v>
      </c>
      <c r="L36" s="208" t="s">
        <v>43</v>
      </c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X36" s="208" t="s">
        <v>43</v>
      </c>
      <c r="Y36" s="208"/>
      <c r="Z36" s="208"/>
      <c r="AA36" s="208"/>
    </row>
    <row r="37" spans="1:27" ht="15.75" thickTop="1" thickBot="1" x14ac:dyDescent="0.2">
      <c r="A37" s="37" t="s">
        <v>41</v>
      </c>
      <c r="B37" s="145">
        <v>0</v>
      </c>
      <c r="C37" s="145">
        <v>0</v>
      </c>
      <c r="D37" s="145">
        <v>0</v>
      </c>
      <c r="E37" s="123">
        <v>0</v>
      </c>
      <c r="F37" s="123">
        <v>0.17174982131617969</v>
      </c>
      <c r="G37" s="123">
        <v>0</v>
      </c>
      <c r="H37" s="123">
        <v>0.12481192723293667</v>
      </c>
      <c r="I37" s="123">
        <v>0</v>
      </c>
      <c r="J37" s="123">
        <v>0.20480237377239521</v>
      </c>
      <c r="L37" s="209"/>
      <c r="M37" s="209"/>
      <c r="N37" s="207" t="s">
        <v>82</v>
      </c>
      <c r="O37" s="207"/>
      <c r="P37" s="207"/>
      <c r="Q37" s="207" t="s">
        <v>83</v>
      </c>
      <c r="R37" s="207"/>
      <c r="S37" s="207"/>
      <c r="T37" s="207"/>
      <c r="U37" s="207"/>
      <c r="V37" s="207"/>
      <c r="X37" s="209"/>
      <c r="Y37" s="209"/>
      <c r="Z37" s="143" t="s">
        <v>82</v>
      </c>
      <c r="AA37" s="143" t="s">
        <v>83</v>
      </c>
    </row>
    <row r="38" spans="1:27" ht="15" thickTop="1" x14ac:dyDescent="0.15">
      <c r="A38" s="38" t="s">
        <v>65</v>
      </c>
      <c r="B38" s="121">
        <f>SUM(B29:B37)</f>
        <v>100</v>
      </c>
      <c r="C38" s="121">
        <f t="shared" ref="C38:J38" si="35">SUM(C29:C37)</f>
        <v>100</v>
      </c>
      <c r="D38" s="121">
        <f t="shared" si="35"/>
        <v>99.999999999999986</v>
      </c>
      <c r="E38" s="121">
        <f t="shared" si="35"/>
        <v>100.00000000000001</v>
      </c>
      <c r="F38" s="121">
        <f t="shared" si="35"/>
        <v>100.00000000000001</v>
      </c>
      <c r="G38" s="121">
        <f t="shared" si="35"/>
        <v>100</v>
      </c>
      <c r="H38" s="121">
        <f t="shared" si="35"/>
        <v>100.00000000000001</v>
      </c>
      <c r="I38" s="121">
        <f t="shared" si="35"/>
        <v>100</v>
      </c>
      <c r="J38" s="121">
        <f t="shared" si="35"/>
        <v>100</v>
      </c>
      <c r="L38" s="210"/>
      <c r="M38" s="210"/>
      <c r="N38" s="101">
        <v>1</v>
      </c>
      <c r="O38" s="101">
        <v>2</v>
      </c>
      <c r="P38" s="101">
        <v>3</v>
      </c>
      <c r="Q38" s="101">
        <v>1</v>
      </c>
      <c r="R38" s="101">
        <v>2</v>
      </c>
      <c r="S38" s="101">
        <v>3</v>
      </c>
      <c r="T38" s="101">
        <v>4</v>
      </c>
      <c r="U38" s="101">
        <v>5</v>
      </c>
      <c r="V38" s="101">
        <v>6</v>
      </c>
      <c r="X38" s="210"/>
      <c r="Y38" s="210"/>
      <c r="Z38" s="101" t="s">
        <v>84</v>
      </c>
      <c r="AA38" s="101" t="s">
        <v>85</v>
      </c>
    </row>
    <row r="39" spans="1:27" x14ac:dyDescent="0.15">
      <c r="L39" s="204" t="s">
        <v>90</v>
      </c>
      <c r="M39" s="119" t="s">
        <v>86</v>
      </c>
      <c r="N39" s="122">
        <f>B30</f>
        <v>1.4071178769800452</v>
      </c>
      <c r="O39" s="122">
        <f t="shared" ref="O39" si="36">C30</f>
        <v>1.808741102438018</v>
      </c>
      <c r="P39" s="122">
        <f t="shared" ref="P39" si="37">D30</f>
        <v>1.0655626442242434</v>
      </c>
      <c r="Q39" s="122">
        <f t="shared" ref="Q39" si="38">E30</f>
        <v>3.9105517473873466</v>
      </c>
      <c r="R39" s="122">
        <f t="shared" ref="R39" si="39">F30</f>
        <v>4.1603993983422409</v>
      </c>
      <c r="S39" s="122">
        <f t="shared" ref="S39" si="40">G30</f>
        <v>4.1480907152548943</v>
      </c>
      <c r="T39" s="122">
        <f t="shared" ref="T39" si="41">H30</f>
        <v>7.9930926001914928</v>
      </c>
      <c r="U39" s="122">
        <f t="shared" ref="U39" si="42">I30</f>
        <v>6.0545905707196024</v>
      </c>
      <c r="V39" s="122">
        <f t="shared" ref="V39" si="43">J30</f>
        <v>6.7084872038831813</v>
      </c>
      <c r="X39" s="204" t="s">
        <v>90</v>
      </c>
      <c r="Y39" s="119" t="s">
        <v>86</v>
      </c>
      <c r="Z39" s="134">
        <f>AVERAGE(N39:P39)</f>
        <v>1.4271405412141023</v>
      </c>
      <c r="AA39" s="134">
        <f>AVERAGE(Q39:V39)</f>
        <v>5.4958687059631259</v>
      </c>
    </row>
    <row r="40" spans="1:27" x14ac:dyDescent="0.15">
      <c r="L40" s="204"/>
      <c r="M40" s="136" t="s">
        <v>87</v>
      </c>
      <c r="N40" s="122">
        <f>B32+B33</f>
        <v>4.8138243159843652</v>
      </c>
      <c r="O40" s="122">
        <f t="shared" ref="O40" si="44">C32+C33</f>
        <v>6.8085691688731478</v>
      </c>
      <c r="P40" s="122">
        <f t="shared" ref="P40" si="45">D32+D33</f>
        <v>3.9704085787973393</v>
      </c>
      <c r="Q40" s="122">
        <f t="shared" ref="Q40" si="46">E32+E33</f>
        <v>12.84189234745477</v>
      </c>
      <c r="R40" s="122">
        <f t="shared" ref="R40" si="47">F32+F33</f>
        <v>24.172987273444917</v>
      </c>
      <c r="S40" s="122">
        <f t="shared" ref="S40" si="48">G32+G33</f>
        <v>18.716805582477221</v>
      </c>
      <c r="T40" s="122">
        <f t="shared" ref="T40" si="49">H32+H33</f>
        <v>21.820715360415811</v>
      </c>
      <c r="U40" s="122">
        <f t="shared" ref="U40" si="50">I32+I33</f>
        <v>12.426799007444169</v>
      </c>
      <c r="V40" s="122">
        <f t="shared" ref="V40" si="51">J32+J33</f>
        <v>25.705116834110076</v>
      </c>
      <c r="X40" s="204"/>
      <c r="Y40" s="136" t="s">
        <v>87</v>
      </c>
      <c r="Z40" s="134">
        <f t="shared" ref="Z40" si="52">AVERAGE(N40:P40)</f>
        <v>5.1976006878849512</v>
      </c>
      <c r="AA40" s="134">
        <f t="shared" ref="AA40" si="53">AVERAGE(Q40:V40)</f>
        <v>19.280719400891162</v>
      </c>
    </row>
    <row r="41" spans="1:27" x14ac:dyDescent="0.15">
      <c r="L41" s="204"/>
      <c r="M41" s="137" t="s">
        <v>88</v>
      </c>
      <c r="N41" s="142">
        <f>B35+B36+B37</f>
        <v>0.40732359596790779</v>
      </c>
      <c r="O41" s="142">
        <f t="shared" ref="O41" si="54">C35+C36+C37</f>
        <v>0.50548468071937003</v>
      </c>
      <c r="P41" s="142">
        <f t="shared" ref="P41" si="55">D35+D36+D37</f>
        <v>0.4140084159087824</v>
      </c>
      <c r="Q41" s="142">
        <f t="shared" ref="Q41" si="56">E35+E36+E37</f>
        <v>1.9350488818968421</v>
      </c>
      <c r="R41" s="142">
        <f t="shared" ref="R41" si="57">F35+F36+F37</f>
        <v>6.1314330620183979</v>
      </c>
      <c r="S41" s="142">
        <f t="shared" ref="S41" si="58">G35+G36+G37</f>
        <v>2.8377592556697033</v>
      </c>
      <c r="T41" s="142">
        <f t="shared" ref="T41" si="59">H35+H36+H37</f>
        <v>3.0826836274107512</v>
      </c>
      <c r="U41" s="142">
        <f t="shared" ref="U41" si="60">I35+I36+I37</f>
        <v>2.9578163771712158</v>
      </c>
      <c r="V41" s="142">
        <f t="shared" ref="V41" si="61">J35+J36+J37</f>
        <v>5.9844221186563678</v>
      </c>
      <c r="X41" s="204"/>
      <c r="Y41" s="137" t="s">
        <v>88</v>
      </c>
      <c r="Z41" s="134">
        <f>AVERAGE(N41:P41)</f>
        <v>0.44227223086535344</v>
      </c>
      <c r="AA41" s="134">
        <f>AVERAGE(Q41:V41)</f>
        <v>3.8215272204705468</v>
      </c>
    </row>
    <row r="42" spans="1:27" x14ac:dyDescent="0.15">
      <c r="L42" s="204" t="s">
        <v>89</v>
      </c>
      <c r="M42" s="119" t="s">
        <v>86</v>
      </c>
      <c r="N42" s="144">
        <f>B29</f>
        <v>52.252622917095252</v>
      </c>
      <c r="O42" s="144">
        <f t="shared" ref="O42" si="62">C29</f>
        <v>49.516866682713797</v>
      </c>
      <c r="P42" s="144">
        <f t="shared" ref="P42" si="63">D29</f>
        <v>47.169811320754718</v>
      </c>
      <c r="Q42" s="144">
        <f t="shared" ref="Q42" si="64">E29</f>
        <v>44.049893246432184</v>
      </c>
      <c r="R42" s="144">
        <f t="shared" ref="R42" si="65">F29</f>
        <v>35.558969216600353</v>
      </c>
      <c r="S42" s="144">
        <f t="shared" ref="S42" si="66">G29</f>
        <v>42.643923240938165</v>
      </c>
      <c r="T42" s="144">
        <f t="shared" ref="T42" si="67">H29</f>
        <v>48.300506086718642</v>
      </c>
      <c r="U42" s="144">
        <f t="shared" ref="U42" si="68">I29</f>
        <v>54.3424317617866</v>
      </c>
      <c r="V42" s="144">
        <f t="shared" ref="V42" si="69">J29</f>
        <v>37.412717098579286</v>
      </c>
      <c r="Y42" s="132"/>
      <c r="Z42" s="139"/>
      <c r="AA42" s="139"/>
    </row>
    <row r="43" spans="1:27" x14ac:dyDescent="0.15">
      <c r="L43" s="204"/>
      <c r="M43" s="136" t="s">
        <v>87</v>
      </c>
      <c r="N43" s="122">
        <f>B31</f>
        <v>37.687718576424608</v>
      </c>
      <c r="O43" s="122">
        <f t="shared" ref="O43" si="70">C31</f>
        <v>38.169251401258549</v>
      </c>
      <c r="P43" s="122">
        <f t="shared" ref="P43" si="71">D31</f>
        <v>44.115650875525994</v>
      </c>
      <c r="Q43" s="122">
        <f t="shared" ref="Q43" si="72">E31</f>
        <v>32.812675581526015</v>
      </c>
      <c r="R43" s="122">
        <f t="shared" ref="R43" si="73">F31</f>
        <v>24.713483605537242</v>
      </c>
      <c r="S43" s="122">
        <f t="shared" ref="S43" si="74">G31</f>
        <v>28.14498933901919</v>
      </c>
      <c r="T43" s="122">
        <f t="shared" ref="T43" si="75">H31</f>
        <v>17.140268089180687</v>
      </c>
      <c r="U43" s="122">
        <f t="shared" ref="U43" si="76">I31</f>
        <v>21.662531017369727</v>
      </c>
      <c r="V43" s="122">
        <f t="shared" ref="V43" si="77">J31</f>
        <v>19.415910080469594</v>
      </c>
      <c r="Y43" s="132"/>
      <c r="Z43" s="139"/>
      <c r="AA43" s="139"/>
    </row>
    <row r="44" spans="1:27" ht="15" thickBot="1" x14ac:dyDescent="0.2">
      <c r="L44" s="205"/>
      <c r="M44" s="138" t="s">
        <v>88</v>
      </c>
      <c r="N44" s="123">
        <f>B34</f>
        <v>3.4313927175478298</v>
      </c>
      <c r="O44" s="123">
        <f t="shared" ref="O44" si="78">C34</f>
        <v>3.1910869639971113</v>
      </c>
      <c r="P44" s="123">
        <f t="shared" ref="P44" si="79">D34</f>
        <v>3.2645581647889235</v>
      </c>
      <c r="Q44" s="123">
        <f t="shared" ref="Q44" si="80">E34</f>
        <v>4.4499381953028427</v>
      </c>
      <c r="R44" s="123">
        <f t="shared" ref="R44" si="81">F34</f>
        <v>5.2627274440568517</v>
      </c>
      <c r="S44" s="123">
        <f t="shared" ref="S44" si="82">G34</f>
        <v>3.5084318666408216</v>
      </c>
      <c r="T44" s="123">
        <f t="shared" ref="T44" si="83">H34</f>
        <v>1.6627342360826154</v>
      </c>
      <c r="U44" s="123">
        <f t="shared" ref="U44" si="84">I34</f>
        <v>2.5558312655086848</v>
      </c>
      <c r="V44" s="123">
        <f t="shared" ref="V44" si="85">J34</f>
        <v>4.7733466643014948</v>
      </c>
      <c r="Y44" s="132"/>
      <c r="Z44" s="139"/>
      <c r="AA44" s="139"/>
    </row>
    <row r="45" spans="1:27" ht="15" thickTop="1" x14ac:dyDescent="0.15">
      <c r="L45" s="206" t="s">
        <v>65</v>
      </c>
      <c r="M45" s="206"/>
      <c r="N45" s="121">
        <f>SUM(N39:N44)</f>
        <v>100</v>
      </c>
      <c r="O45" s="121">
        <f t="shared" ref="O45" si="86">SUM(O39:O44)</f>
        <v>99.999999999999986</v>
      </c>
      <c r="P45" s="121">
        <f t="shared" ref="P45" si="87">SUM(P39:P44)</f>
        <v>100</v>
      </c>
      <c r="Q45" s="121">
        <f t="shared" ref="Q45" si="88">SUM(Q39:Q44)</f>
        <v>100</v>
      </c>
      <c r="R45" s="121">
        <f t="shared" ref="R45" si="89">SUM(R39:R44)</f>
        <v>100</v>
      </c>
      <c r="S45" s="121">
        <f t="shared" ref="S45" si="90">SUM(S39:S44)</f>
        <v>100</v>
      </c>
      <c r="T45" s="121">
        <f t="shared" ref="T45" si="91">SUM(T39:T44)</f>
        <v>99.999999999999986</v>
      </c>
      <c r="U45" s="121">
        <f t="shared" ref="U45" si="92">SUM(U39:U44)</f>
        <v>100</v>
      </c>
      <c r="V45" s="121">
        <f t="shared" ref="V45" si="93">SUM(V39:V44)</f>
        <v>100</v>
      </c>
      <c r="Y45" s="132"/>
      <c r="Z45" s="139"/>
      <c r="AA45" s="139"/>
    </row>
    <row r="48" spans="1:27" x14ac:dyDescent="0.15">
      <c r="A48" s="223" t="s">
        <v>14</v>
      </c>
      <c r="B48" s="224"/>
      <c r="C48" s="224"/>
      <c r="D48" s="224"/>
      <c r="E48" s="224"/>
      <c r="F48" s="224"/>
      <c r="G48" s="224"/>
      <c r="H48" s="224"/>
      <c r="I48" s="224"/>
      <c r="J48" s="225"/>
    </row>
    <row r="49" spans="1:27" ht="17.25" thickBot="1" x14ac:dyDescent="0.2">
      <c r="A49" s="172" t="s">
        <v>68</v>
      </c>
      <c r="B49" s="172"/>
      <c r="C49" s="172"/>
      <c r="D49" s="172"/>
      <c r="E49" s="172"/>
      <c r="F49" s="172"/>
      <c r="G49" s="172"/>
      <c r="H49" s="172"/>
      <c r="I49" s="172"/>
      <c r="J49" s="172"/>
      <c r="M49" s="196" t="s">
        <v>14</v>
      </c>
      <c r="N49" s="196"/>
      <c r="O49" s="196"/>
      <c r="P49" s="196"/>
      <c r="Q49" s="196"/>
      <c r="R49" s="196"/>
      <c r="S49" s="196"/>
      <c r="T49" s="196"/>
      <c r="U49" s="196"/>
      <c r="V49" s="196"/>
      <c r="Y49" s="220" t="s">
        <v>14</v>
      </c>
      <c r="Z49" s="221"/>
      <c r="AA49" s="222"/>
    </row>
    <row r="50" spans="1:27" ht="18" thickTop="1" thickBot="1" x14ac:dyDescent="0.2">
      <c r="A50" s="202"/>
      <c r="B50" s="201" t="s">
        <v>82</v>
      </c>
      <c r="C50" s="201"/>
      <c r="D50" s="201"/>
      <c r="E50" s="201" t="s">
        <v>83</v>
      </c>
      <c r="F50" s="201"/>
      <c r="G50" s="201"/>
      <c r="H50" s="201"/>
      <c r="I50" s="201"/>
      <c r="J50" s="201"/>
      <c r="M50" s="172" t="s">
        <v>68</v>
      </c>
      <c r="N50" s="172"/>
      <c r="O50" s="172"/>
      <c r="P50" s="172"/>
      <c r="Q50" s="172"/>
      <c r="R50" s="172"/>
      <c r="S50" s="172"/>
      <c r="T50" s="172"/>
      <c r="U50" s="172"/>
      <c r="V50" s="172"/>
      <c r="Y50" s="215" t="s">
        <v>43</v>
      </c>
      <c r="Z50" s="216"/>
      <c r="AA50" s="217"/>
    </row>
    <row r="51" spans="1:27" ht="15" thickTop="1" x14ac:dyDescent="0.15">
      <c r="A51" s="203"/>
      <c r="B51" s="101">
        <v>1</v>
      </c>
      <c r="C51" s="101">
        <v>2</v>
      </c>
      <c r="D51" s="101">
        <v>3</v>
      </c>
      <c r="E51" s="101">
        <v>1</v>
      </c>
      <c r="F51" s="101">
        <v>2</v>
      </c>
      <c r="G51" s="101">
        <v>3</v>
      </c>
      <c r="H51" s="101">
        <v>4</v>
      </c>
      <c r="I51" s="101">
        <v>5</v>
      </c>
      <c r="J51" s="101">
        <v>6</v>
      </c>
      <c r="M51" s="218"/>
      <c r="N51" s="201" t="s">
        <v>82</v>
      </c>
      <c r="O51" s="201"/>
      <c r="P51" s="201"/>
      <c r="Q51" s="201" t="s">
        <v>83</v>
      </c>
      <c r="R51" s="201"/>
      <c r="S51" s="201"/>
      <c r="T51" s="201"/>
      <c r="U51" s="201"/>
      <c r="V51" s="201"/>
      <c r="Y51" s="218"/>
      <c r="Z51" s="131" t="s">
        <v>82</v>
      </c>
      <c r="AA51" s="131" t="s">
        <v>83</v>
      </c>
    </row>
    <row r="52" spans="1:27" x14ac:dyDescent="0.15">
      <c r="A52" s="125" t="s">
        <v>33</v>
      </c>
      <c r="B52" s="126">
        <v>29.713612093474794</v>
      </c>
      <c r="C52" s="126">
        <v>29.060112919295918</v>
      </c>
      <c r="D52" s="126">
        <v>28.266791645918161</v>
      </c>
      <c r="E52" s="126">
        <v>24.153851651035531</v>
      </c>
      <c r="F52" s="126">
        <v>16.53549265930074</v>
      </c>
      <c r="G52" s="126">
        <v>26.338604350649565</v>
      </c>
      <c r="H52" s="126">
        <v>33.095733900037203</v>
      </c>
      <c r="I52" s="126">
        <v>33.630401883302511</v>
      </c>
      <c r="J52" s="126">
        <v>19.329246303642265</v>
      </c>
      <c r="M52" s="214"/>
      <c r="N52" s="101">
        <v>1</v>
      </c>
      <c r="O52" s="101">
        <v>2</v>
      </c>
      <c r="P52" s="101">
        <v>3</v>
      </c>
      <c r="Q52" s="101">
        <v>1</v>
      </c>
      <c r="R52" s="101">
        <v>2</v>
      </c>
      <c r="S52" s="101">
        <v>3</v>
      </c>
      <c r="T52" s="101">
        <v>4</v>
      </c>
      <c r="U52" s="101">
        <v>5</v>
      </c>
      <c r="V52" s="101">
        <v>6</v>
      </c>
      <c r="Y52" s="214"/>
      <c r="Z52" s="101" t="s">
        <v>84</v>
      </c>
      <c r="AA52" s="101" t="s">
        <v>85</v>
      </c>
    </row>
    <row r="53" spans="1:27" x14ac:dyDescent="0.15">
      <c r="A53" s="127" t="s">
        <v>34</v>
      </c>
      <c r="B53" s="128">
        <v>1.7717217946050898</v>
      </c>
      <c r="C53" s="128">
        <v>3.2658031661684932</v>
      </c>
      <c r="D53" s="128">
        <v>2.6890067078707638</v>
      </c>
      <c r="E53" s="128">
        <v>3.0541647128995342</v>
      </c>
      <c r="F53" s="128">
        <v>4.1622521568033903</v>
      </c>
      <c r="G53" s="128">
        <v>2.4195914384701851</v>
      </c>
      <c r="H53" s="128">
        <v>5.1311215348894885</v>
      </c>
      <c r="I53" s="128">
        <v>2.9706854996917214</v>
      </c>
      <c r="J53" s="128">
        <v>3.3393436711143165</v>
      </c>
      <c r="M53" s="119" t="s">
        <v>80</v>
      </c>
      <c r="N53" s="122">
        <f>B52+B54+B57</f>
        <v>87.441924970529087</v>
      </c>
      <c r="O53" s="122">
        <f t="shared" ref="O53" si="94">C52+C54+C57</f>
        <v>82.752131074947414</v>
      </c>
      <c r="P53" s="122">
        <f t="shared" ref="P53" si="95">D52+D54+D57</f>
        <v>87.700284132517069</v>
      </c>
      <c r="Q53" s="122">
        <f t="shared" ref="Q53" si="96">E52+E54+E57</f>
        <v>71.303767022726376</v>
      </c>
      <c r="R53" s="122">
        <f t="shared" ref="R53" si="97">F52+F54+F57</f>
        <v>55.774178901165428</v>
      </c>
      <c r="S53" s="122">
        <f t="shared" ref="S53" si="98">G52+G54+G57</f>
        <v>68.038647534093485</v>
      </c>
      <c r="T53" s="122">
        <f t="shared" ref="T53" si="99">H52+H54+H57</f>
        <v>65.550077608213215</v>
      </c>
      <c r="U53" s="122">
        <f t="shared" ref="U53" si="100">I52+I54+I57</f>
        <v>69.8391345776582</v>
      </c>
      <c r="V53" s="122">
        <f t="shared" ref="V53" si="101">J52+J54+J57</f>
        <v>53.876667868734216</v>
      </c>
      <c r="Y53" s="119" t="s">
        <v>80</v>
      </c>
      <c r="Z53" s="134">
        <f>AVERAGE(N53:P53)</f>
        <v>85.96478005933119</v>
      </c>
      <c r="AA53" s="134">
        <f>AVERAGE(Q53:V53)</f>
        <v>64.063745585431818</v>
      </c>
    </row>
    <row r="54" spans="1:27" ht="15" thickBot="1" x14ac:dyDescent="0.2">
      <c r="A54" s="127" t="s">
        <v>35</v>
      </c>
      <c r="B54" s="128">
        <v>44.726440607447472</v>
      </c>
      <c r="C54" s="128">
        <v>42.898261928484445</v>
      </c>
      <c r="D54" s="128">
        <v>48.917660154075982</v>
      </c>
      <c r="E54" s="128">
        <v>37.528298433013887</v>
      </c>
      <c r="F54" s="128">
        <v>25.08702890873316</v>
      </c>
      <c r="G54" s="128">
        <v>31.448095807909493</v>
      </c>
      <c r="H54" s="128">
        <v>25.228014213206652</v>
      </c>
      <c r="I54" s="128">
        <v>26.259738803878708</v>
      </c>
      <c r="J54" s="128">
        <v>24.630364226469528</v>
      </c>
      <c r="M54" s="120" t="s">
        <v>81</v>
      </c>
      <c r="N54" s="123">
        <f>B53+B55+B56+B58+B59+B60</f>
        <v>12.55807502947091</v>
      </c>
      <c r="O54" s="123">
        <f t="shared" ref="O54" si="102">C53+C55+C56+C58+C59+C60</f>
        <v>17.247868925052586</v>
      </c>
      <c r="P54" s="123">
        <f t="shared" ref="P54" si="103">D53+D55+D56+D58+D59+D60</f>
        <v>12.299715867482938</v>
      </c>
      <c r="Q54" s="123">
        <f t="shared" ref="Q54" si="104">E53+E55+E56+E58+E59+E60</f>
        <v>28.696232977273624</v>
      </c>
      <c r="R54" s="123">
        <f t="shared" ref="R54" si="105">F53+F55+F56+F58+F59+F60</f>
        <v>44.225821098834565</v>
      </c>
      <c r="S54" s="123">
        <f t="shared" ref="S54" si="106">G53+G55+G56+G58+G59+G60</f>
        <v>31.961352465906504</v>
      </c>
      <c r="T54" s="123">
        <f t="shared" ref="T54" si="107">H53+H55+H56+H58+H59+H60</f>
        <v>34.449922391786785</v>
      </c>
      <c r="U54" s="123">
        <f t="shared" ref="U54" si="108">I53+I55+I56+I58+I59+I60</f>
        <v>30.160865422341796</v>
      </c>
      <c r="V54" s="123">
        <f t="shared" ref="V54" si="109">J53+J55+J56+J58+J59+J60</f>
        <v>46.123332131265784</v>
      </c>
      <c r="Y54" s="120" t="s">
        <v>81</v>
      </c>
      <c r="Z54" s="135">
        <f>AVERAGE(N54:P54)</f>
        <v>14.03521994066881</v>
      </c>
      <c r="AA54" s="135">
        <f>AVERAGE(Q54:V54)</f>
        <v>35.936254414568175</v>
      </c>
    </row>
    <row r="55" spans="1:27" ht="15" thickTop="1" x14ac:dyDescent="0.15">
      <c r="A55" s="127" t="s">
        <v>36</v>
      </c>
      <c r="B55" s="128">
        <v>9.0146314402607306</v>
      </c>
      <c r="C55" s="128">
        <v>11.402634783571349</v>
      </c>
      <c r="D55" s="128">
        <v>7.9381352705117312</v>
      </c>
      <c r="E55" s="128">
        <v>20.16147947731065</v>
      </c>
      <c r="F55" s="128">
        <v>23.951869229604963</v>
      </c>
      <c r="G55" s="128">
        <v>21.558757503535439</v>
      </c>
      <c r="H55" s="128">
        <v>20.823801562426507</v>
      </c>
      <c r="I55" s="128">
        <v>17.683986323636567</v>
      </c>
      <c r="J55" s="128">
        <v>29.102055535521099</v>
      </c>
      <c r="M55" s="118" t="s">
        <v>65</v>
      </c>
      <c r="N55" s="121">
        <f>SUM(N53:N54)</f>
        <v>100</v>
      </c>
      <c r="O55" s="121">
        <f t="shared" ref="O55" si="110">SUM(O53:O54)</f>
        <v>100</v>
      </c>
      <c r="P55" s="121">
        <f t="shared" ref="P55" si="111">SUM(P53:P54)</f>
        <v>100</v>
      </c>
      <c r="Q55" s="121">
        <f t="shared" ref="Q55" si="112">SUM(Q53:Q54)</f>
        <v>100</v>
      </c>
      <c r="R55" s="121">
        <f t="shared" ref="R55" si="113">SUM(R53:R54)</f>
        <v>100</v>
      </c>
      <c r="S55" s="121">
        <f t="shared" ref="S55" si="114">SUM(S53:S54)</f>
        <v>99.999999999999986</v>
      </c>
      <c r="T55" s="121">
        <f t="shared" ref="T55" si="115">SUM(T53:T54)</f>
        <v>100</v>
      </c>
      <c r="U55" s="121">
        <f>SUM(U53:U54)</f>
        <v>100</v>
      </c>
      <c r="V55" s="121">
        <f t="shared" ref="V55" si="116">SUM(V53:V54)</f>
        <v>100</v>
      </c>
      <c r="Y55" s="132"/>
      <c r="Z55" s="133"/>
      <c r="AA55" s="133"/>
    </row>
    <row r="56" spans="1:27" x14ac:dyDescent="0.15">
      <c r="A56" s="127" t="s">
        <v>37</v>
      </c>
      <c r="B56" s="128">
        <v>0.36405242354899103</v>
      </c>
      <c r="C56" s="128">
        <v>1.0932137717258938</v>
      </c>
      <c r="D56" s="128">
        <v>0.66785787515744466</v>
      </c>
      <c r="E56" s="128">
        <v>1.9123462712142183</v>
      </c>
      <c r="F56" s="128">
        <v>4.6163160284546692</v>
      </c>
      <c r="G56" s="128">
        <v>2.3371802859337349</v>
      </c>
      <c r="H56" s="128">
        <v>2.3218324945374937</v>
      </c>
      <c r="I56" s="128">
        <v>1.583431422005493</v>
      </c>
      <c r="J56" s="128">
        <v>3.4944103858636852</v>
      </c>
    </row>
    <row r="57" spans="1:27" x14ac:dyDescent="0.15">
      <c r="A57" s="127" t="s">
        <v>38</v>
      </c>
      <c r="B57" s="128">
        <v>13.001872269606823</v>
      </c>
      <c r="C57" s="128">
        <v>10.793756227167055</v>
      </c>
      <c r="D57" s="128">
        <v>10.515832332522921</v>
      </c>
      <c r="E57" s="128">
        <v>9.6216169386769632</v>
      </c>
      <c r="F57" s="128">
        <v>14.151657333131526</v>
      </c>
      <c r="G57" s="128">
        <v>10.251947375534435</v>
      </c>
      <c r="H57" s="128">
        <v>7.2263294949693631</v>
      </c>
      <c r="I57" s="128">
        <v>9.9489938904769915</v>
      </c>
      <c r="J57" s="128">
        <v>9.9170573386224294</v>
      </c>
    </row>
    <row r="58" spans="1:27" x14ac:dyDescent="0.15">
      <c r="A58" s="127" t="s">
        <v>39</v>
      </c>
      <c r="B58" s="128">
        <v>1.4076693710560988</v>
      </c>
      <c r="C58" s="128">
        <v>1.4862172035868482</v>
      </c>
      <c r="D58" s="128">
        <v>1.0047160139429978</v>
      </c>
      <c r="E58" s="128">
        <v>3.2138595998485293</v>
      </c>
      <c r="F58" s="128">
        <v>8.7785681852580595</v>
      </c>
      <c r="G58" s="128">
        <v>4.6809534640703854</v>
      </c>
      <c r="H58" s="128">
        <v>4.3614533046560657</v>
      </c>
      <c r="I58" s="128">
        <v>6.1095230087999557</v>
      </c>
      <c r="J58" s="128">
        <v>7.1763433104940502</v>
      </c>
      <c r="L58" s="219" t="s">
        <v>14</v>
      </c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X58" s="219" t="s">
        <v>14</v>
      </c>
      <c r="Y58" s="219"/>
      <c r="Z58" s="219"/>
      <c r="AA58" s="219"/>
    </row>
    <row r="59" spans="1:27" ht="15" thickBot="1" x14ac:dyDescent="0.2">
      <c r="A59" s="127" t="s">
        <v>40</v>
      </c>
      <c r="B59" s="129">
        <v>0</v>
      </c>
      <c r="C59" s="129">
        <v>0</v>
      </c>
      <c r="D59" s="129">
        <v>0</v>
      </c>
      <c r="E59" s="128">
        <v>0.3193897738979905</v>
      </c>
      <c r="F59" s="128">
        <v>2.0357196912365674</v>
      </c>
      <c r="G59" s="128">
        <v>0.76477549553826019</v>
      </c>
      <c r="H59" s="128">
        <v>1.4110584220946094</v>
      </c>
      <c r="I59" s="128">
        <v>1.342413541841825</v>
      </c>
      <c r="J59" s="128">
        <v>2.4882798413270826</v>
      </c>
      <c r="L59" s="208" t="s">
        <v>43</v>
      </c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X59" s="208" t="s">
        <v>43</v>
      </c>
      <c r="Y59" s="208"/>
      <c r="Z59" s="208"/>
      <c r="AA59" s="208"/>
    </row>
    <row r="60" spans="1:27" ht="15.75" thickTop="1" thickBot="1" x14ac:dyDescent="0.2">
      <c r="A60" s="146" t="s">
        <v>41</v>
      </c>
      <c r="B60" s="147">
        <v>0</v>
      </c>
      <c r="C60" s="147">
        <v>0</v>
      </c>
      <c r="D60" s="147">
        <v>0</v>
      </c>
      <c r="E60" s="148">
        <v>3.4993142102698584E-2</v>
      </c>
      <c r="F60" s="148">
        <v>0.68109580747691845</v>
      </c>
      <c r="G60" s="148">
        <v>0.20009427835850171</v>
      </c>
      <c r="H60" s="148">
        <v>0.40065507318262095</v>
      </c>
      <c r="I60" s="148">
        <v>0.47082562636623509</v>
      </c>
      <c r="J60" s="148">
        <v>0.52289938694554638</v>
      </c>
      <c r="L60" s="209"/>
      <c r="M60" s="209"/>
      <c r="N60" s="207" t="s">
        <v>82</v>
      </c>
      <c r="O60" s="207"/>
      <c r="P60" s="207"/>
      <c r="Q60" s="207" t="s">
        <v>83</v>
      </c>
      <c r="R60" s="207"/>
      <c r="S60" s="207"/>
      <c r="T60" s="207"/>
      <c r="U60" s="207"/>
      <c r="V60" s="207"/>
      <c r="X60" s="209"/>
      <c r="Y60" s="209"/>
      <c r="Z60" s="143" t="s">
        <v>82</v>
      </c>
      <c r="AA60" s="143" t="s">
        <v>83</v>
      </c>
    </row>
    <row r="61" spans="1:27" ht="15" thickTop="1" x14ac:dyDescent="0.15">
      <c r="A61" s="130" t="s">
        <v>65</v>
      </c>
      <c r="B61" s="126">
        <f>SUM(B52:B60)</f>
        <v>100</v>
      </c>
      <c r="C61" s="126">
        <f t="shared" ref="C61:J61" si="117">SUM(C52:C60)</f>
        <v>100</v>
      </c>
      <c r="D61" s="126">
        <f t="shared" si="117"/>
        <v>100</v>
      </c>
      <c r="E61" s="126">
        <f t="shared" si="117"/>
        <v>100.00000000000001</v>
      </c>
      <c r="F61" s="126">
        <f t="shared" si="117"/>
        <v>100</v>
      </c>
      <c r="G61" s="126">
        <f t="shared" si="117"/>
        <v>100.00000000000001</v>
      </c>
      <c r="H61" s="126">
        <f t="shared" si="117"/>
        <v>100</v>
      </c>
      <c r="I61" s="126">
        <f t="shared" si="117"/>
        <v>99.999999999999986</v>
      </c>
      <c r="J61" s="126">
        <f t="shared" si="117"/>
        <v>100</v>
      </c>
      <c r="L61" s="210"/>
      <c r="M61" s="210"/>
      <c r="N61" s="101">
        <v>1</v>
      </c>
      <c r="O61" s="101">
        <v>2</v>
      </c>
      <c r="P61" s="101">
        <v>3</v>
      </c>
      <c r="Q61" s="101">
        <v>1</v>
      </c>
      <c r="R61" s="101">
        <v>2</v>
      </c>
      <c r="S61" s="101">
        <v>3</v>
      </c>
      <c r="T61" s="101">
        <v>4</v>
      </c>
      <c r="U61" s="101">
        <v>5</v>
      </c>
      <c r="V61" s="101">
        <v>6</v>
      </c>
      <c r="X61" s="210"/>
      <c r="Y61" s="210"/>
      <c r="Z61" s="101" t="s">
        <v>84</v>
      </c>
      <c r="AA61" s="101" t="s">
        <v>85</v>
      </c>
    </row>
    <row r="62" spans="1:27" x14ac:dyDescent="0.15">
      <c r="A62" s="140"/>
      <c r="B62" s="141"/>
      <c r="C62" s="141"/>
      <c r="D62" s="141"/>
      <c r="E62" s="141"/>
      <c r="F62" s="141"/>
      <c r="G62" s="141"/>
      <c r="H62" s="141"/>
      <c r="I62" s="141"/>
      <c r="J62" s="141"/>
      <c r="L62" s="204" t="s">
        <v>90</v>
      </c>
      <c r="M62" s="119" t="s">
        <v>86</v>
      </c>
      <c r="N62" s="122">
        <f>B53</f>
        <v>1.7717217946050898</v>
      </c>
      <c r="O62" s="122">
        <f t="shared" ref="O62" si="118">C53</f>
        <v>3.2658031661684932</v>
      </c>
      <c r="P62" s="122">
        <f t="shared" ref="P62" si="119">D53</f>
        <v>2.6890067078707638</v>
      </c>
      <c r="Q62" s="122">
        <f t="shared" ref="Q62" si="120">E53</f>
        <v>3.0541647128995342</v>
      </c>
      <c r="R62" s="122">
        <f t="shared" ref="R62" si="121">F53</f>
        <v>4.1622521568033903</v>
      </c>
      <c r="S62" s="122">
        <f t="shared" ref="S62" si="122">G53</f>
        <v>2.4195914384701851</v>
      </c>
      <c r="T62" s="122">
        <f t="shared" ref="T62" si="123">H53</f>
        <v>5.1311215348894885</v>
      </c>
      <c r="U62" s="122">
        <f t="shared" ref="U62" si="124">I53</f>
        <v>2.9706854996917214</v>
      </c>
      <c r="V62" s="122">
        <f t="shared" ref="V62" si="125">J53</f>
        <v>3.3393436711143165</v>
      </c>
      <c r="X62" s="204" t="s">
        <v>90</v>
      </c>
      <c r="Y62" s="119" t="s">
        <v>86</v>
      </c>
      <c r="Z62" s="134">
        <f>AVERAGE(N62:P62)</f>
        <v>2.5755105562147822</v>
      </c>
      <c r="AA62" s="134">
        <f>AVERAGE(Q62:V62)</f>
        <v>3.5128598356447731</v>
      </c>
    </row>
    <row r="63" spans="1:27" x14ac:dyDescent="0.15">
      <c r="A63" s="140"/>
      <c r="B63" s="141"/>
      <c r="C63" s="141"/>
      <c r="D63" s="141"/>
      <c r="E63" s="141"/>
      <c r="F63" s="141"/>
      <c r="G63" s="141"/>
      <c r="H63" s="141"/>
      <c r="I63" s="141"/>
      <c r="J63" s="141"/>
      <c r="L63" s="204"/>
      <c r="M63" s="136" t="s">
        <v>87</v>
      </c>
      <c r="N63" s="122">
        <f>B55+B56</f>
        <v>9.3786838638097212</v>
      </c>
      <c r="O63" s="122">
        <f t="shared" ref="O63" si="126">C55+C56</f>
        <v>12.495848555297243</v>
      </c>
      <c r="P63" s="122">
        <f t="shared" ref="P63" si="127">D55+D56</f>
        <v>8.6059931456691761</v>
      </c>
      <c r="Q63" s="122">
        <f t="shared" ref="Q63" si="128">E55+E56</f>
        <v>22.073825748524868</v>
      </c>
      <c r="R63" s="122">
        <f t="shared" ref="R63" si="129">F55+F56</f>
        <v>28.568185258059632</v>
      </c>
      <c r="S63" s="122">
        <f t="shared" ref="S63" si="130">G55+G56</f>
        <v>23.895937789469173</v>
      </c>
      <c r="T63" s="122">
        <f t="shared" ref="T63" si="131">H55+H56</f>
        <v>23.145634056963999</v>
      </c>
      <c r="U63" s="122">
        <f t="shared" ref="U63" si="132">I55+I56</f>
        <v>19.26741774564206</v>
      </c>
      <c r="V63" s="122">
        <f t="shared" ref="V63" si="133">J55+J56</f>
        <v>32.596465921384784</v>
      </c>
      <c r="X63" s="204"/>
      <c r="Y63" s="136" t="s">
        <v>87</v>
      </c>
      <c r="Z63" s="134">
        <f t="shared" ref="Z63" si="134">AVERAGE(N63:P63)</f>
        <v>10.160175188258712</v>
      </c>
      <c r="AA63" s="134">
        <f t="shared" ref="AA63" si="135">AVERAGE(Q63:V63)</f>
        <v>24.924577753340753</v>
      </c>
    </row>
    <row r="64" spans="1:27" x14ac:dyDescent="0.15">
      <c r="A64" s="140"/>
      <c r="B64" s="141"/>
      <c r="C64" s="141"/>
      <c r="D64" s="141"/>
      <c r="E64" s="141"/>
      <c r="F64" s="141"/>
      <c r="G64" s="141"/>
      <c r="H64" s="141"/>
      <c r="I64" s="141"/>
      <c r="J64" s="141"/>
      <c r="L64" s="204"/>
      <c r="M64" s="137" t="s">
        <v>88</v>
      </c>
      <c r="N64" s="142">
        <f>B58+B59+B60</f>
        <v>1.4076693710560988</v>
      </c>
      <c r="O64" s="142">
        <f t="shared" ref="O64" si="136">C58+C59+C60</f>
        <v>1.4862172035868482</v>
      </c>
      <c r="P64" s="142">
        <f t="shared" ref="P64" si="137">D58+D59+D60</f>
        <v>1.0047160139429978</v>
      </c>
      <c r="Q64" s="142">
        <f t="shared" ref="Q64" si="138">E58+E59+E60</f>
        <v>3.5682425158492181</v>
      </c>
      <c r="R64" s="142">
        <f t="shared" ref="R64" si="139">F58+F59+F60</f>
        <v>11.495383683971545</v>
      </c>
      <c r="S64" s="142">
        <f t="shared" ref="S64" si="140">G58+G59+G60</f>
        <v>5.6458232379671474</v>
      </c>
      <c r="T64" s="142">
        <f t="shared" ref="T64" si="141">H58+H59+H60</f>
        <v>6.1731667999332966</v>
      </c>
      <c r="U64" s="142">
        <f t="shared" ref="U64" si="142">I58+I59+I60</f>
        <v>7.9227621770080159</v>
      </c>
      <c r="V64" s="142">
        <f t="shared" ref="V64" si="143">J58+J59+J60</f>
        <v>10.187522538766679</v>
      </c>
      <c r="X64" s="204"/>
      <c r="Y64" s="137" t="s">
        <v>88</v>
      </c>
      <c r="Z64" s="134">
        <f>AVERAGE(N64:P64)</f>
        <v>1.2995341961953149</v>
      </c>
      <c r="AA64" s="134">
        <f>AVERAGE(Q64:V64)</f>
        <v>7.4988168255826508</v>
      </c>
    </row>
    <row r="65" spans="1:27" x14ac:dyDescent="0.15">
      <c r="A65" s="140"/>
      <c r="B65" s="141"/>
      <c r="C65" s="141"/>
      <c r="D65" s="141"/>
      <c r="E65" s="141"/>
      <c r="F65" s="141"/>
      <c r="G65" s="141"/>
      <c r="H65" s="141"/>
      <c r="I65" s="141"/>
      <c r="J65" s="141"/>
      <c r="L65" s="204" t="s">
        <v>89</v>
      </c>
      <c r="M65" s="119" t="s">
        <v>86</v>
      </c>
      <c r="N65" s="144">
        <f>B52</f>
        <v>29.713612093474794</v>
      </c>
      <c r="O65" s="144">
        <f t="shared" ref="O65" si="144">C52</f>
        <v>29.060112919295918</v>
      </c>
      <c r="P65" s="144">
        <f t="shared" ref="P65" si="145">D52</f>
        <v>28.266791645918161</v>
      </c>
      <c r="Q65" s="144">
        <f t="shared" ref="Q65" si="146">E52</f>
        <v>24.153851651035531</v>
      </c>
      <c r="R65" s="144">
        <f t="shared" ref="R65" si="147">F52</f>
        <v>16.53549265930074</v>
      </c>
      <c r="S65" s="144">
        <f t="shared" ref="S65" si="148">G52</f>
        <v>26.338604350649565</v>
      </c>
      <c r="T65" s="144">
        <f t="shared" ref="T65" si="149">H52</f>
        <v>33.095733900037203</v>
      </c>
      <c r="U65" s="144">
        <f t="shared" ref="U65" si="150">I52</f>
        <v>33.630401883302511</v>
      </c>
      <c r="V65" s="144">
        <f t="shared" ref="V65" si="151">J52</f>
        <v>19.329246303642265</v>
      </c>
      <c r="Y65" s="132"/>
      <c r="Z65" s="139"/>
      <c r="AA65" s="139"/>
    </row>
    <row r="66" spans="1:27" x14ac:dyDescent="0.15">
      <c r="A66" s="140"/>
      <c r="B66" s="141"/>
      <c r="C66" s="141"/>
      <c r="D66" s="141"/>
      <c r="E66" s="141"/>
      <c r="F66" s="141"/>
      <c r="G66" s="141"/>
      <c r="H66" s="141"/>
      <c r="I66" s="141"/>
      <c r="J66" s="141"/>
      <c r="L66" s="204"/>
      <c r="M66" s="136" t="s">
        <v>87</v>
      </c>
      <c r="N66" s="122">
        <f>B54</f>
        <v>44.726440607447472</v>
      </c>
      <c r="O66" s="122">
        <f t="shared" ref="O66" si="152">C54</f>
        <v>42.898261928484445</v>
      </c>
      <c r="P66" s="122">
        <f t="shared" ref="P66" si="153">D54</f>
        <v>48.917660154075982</v>
      </c>
      <c r="Q66" s="122">
        <f t="shared" ref="Q66" si="154">E54</f>
        <v>37.528298433013887</v>
      </c>
      <c r="R66" s="122">
        <f t="shared" ref="R66" si="155">F54</f>
        <v>25.08702890873316</v>
      </c>
      <c r="S66" s="122">
        <f t="shared" ref="S66" si="156">G54</f>
        <v>31.448095807909493</v>
      </c>
      <c r="T66" s="122">
        <f t="shared" ref="T66" si="157">H54</f>
        <v>25.228014213206652</v>
      </c>
      <c r="U66" s="122">
        <f t="shared" ref="U66" si="158">I54</f>
        <v>26.259738803878708</v>
      </c>
      <c r="V66" s="122">
        <f t="shared" ref="V66" si="159">J54</f>
        <v>24.630364226469528</v>
      </c>
      <c r="Y66" s="132"/>
      <c r="Z66" s="139"/>
      <c r="AA66" s="139"/>
    </row>
    <row r="67" spans="1:27" ht="15" thickBot="1" x14ac:dyDescent="0.2">
      <c r="A67" s="140"/>
      <c r="B67" s="141"/>
      <c r="C67" s="141"/>
      <c r="D67" s="141"/>
      <c r="E67" s="141"/>
      <c r="F67" s="141"/>
      <c r="G67" s="141"/>
      <c r="H67" s="141"/>
      <c r="I67" s="141"/>
      <c r="J67" s="141"/>
      <c r="L67" s="205"/>
      <c r="M67" s="138" t="s">
        <v>88</v>
      </c>
      <c r="N67" s="123">
        <f>B57</f>
        <v>13.001872269606823</v>
      </c>
      <c r="O67" s="123">
        <f t="shared" ref="O67" si="160">C57</f>
        <v>10.793756227167055</v>
      </c>
      <c r="P67" s="123">
        <f t="shared" ref="P67" si="161">D57</f>
        <v>10.515832332522921</v>
      </c>
      <c r="Q67" s="123">
        <f t="shared" ref="Q67" si="162">E57</f>
        <v>9.6216169386769632</v>
      </c>
      <c r="R67" s="123">
        <f t="shared" ref="R67" si="163">F57</f>
        <v>14.151657333131526</v>
      </c>
      <c r="S67" s="123">
        <f t="shared" ref="S67" si="164">G57</f>
        <v>10.251947375534435</v>
      </c>
      <c r="T67" s="123">
        <f t="shared" ref="T67" si="165">H57</f>
        <v>7.2263294949693631</v>
      </c>
      <c r="U67" s="123">
        <f t="shared" ref="U67" si="166">I57</f>
        <v>9.9489938904769915</v>
      </c>
      <c r="V67" s="123">
        <f t="shared" ref="V67" si="167">J57</f>
        <v>9.9170573386224294</v>
      </c>
      <c r="Y67" s="132"/>
      <c r="Z67" s="139"/>
      <c r="AA67" s="139"/>
    </row>
    <row r="68" spans="1:27" ht="15" thickTop="1" x14ac:dyDescent="0.15">
      <c r="A68" s="140"/>
      <c r="B68" s="141"/>
      <c r="C68" s="141"/>
      <c r="D68" s="141"/>
      <c r="E68" s="141"/>
      <c r="F68" s="141"/>
      <c r="G68" s="141"/>
      <c r="H68" s="141"/>
      <c r="I68" s="141"/>
      <c r="J68" s="141"/>
      <c r="L68" s="206" t="s">
        <v>65</v>
      </c>
      <c r="M68" s="206"/>
      <c r="N68" s="121">
        <f>SUM(N62:N67)</f>
        <v>100</v>
      </c>
      <c r="O68" s="121">
        <f t="shared" ref="O68" si="168">SUM(O62:O67)</f>
        <v>100</v>
      </c>
      <c r="P68" s="121">
        <f t="shared" ref="P68" si="169">SUM(P62:P67)</f>
        <v>100</v>
      </c>
      <c r="Q68" s="121">
        <f t="shared" ref="Q68" si="170">SUM(Q62:Q67)</f>
        <v>100</v>
      </c>
      <c r="R68" s="121">
        <f t="shared" ref="R68" si="171">SUM(R62:R67)</f>
        <v>99.999999999999986</v>
      </c>
      <c r="S68" s="121">
        <f t="shared" ref="S68" si="172">SUM(S62:S67)</f>
        <v>100</v>
      </c>
      <c r="T68" s="121">
        <f t="shared" ref="T68" si="173">SUM(T62:T67)</f>
        <v>100</v>
      </c>
      <c r="U68" s="121">
        <f t="shared" ref="U68" si="174">SUM(U62:U67)</f>
        <v>100</v>
      </c>
      <c r="V68" s="121">
        <f t="shared" ref="V68" si="175">SUM(V62:V67)</f>
        <v>100</v>
      </c>
      <c r="Y68" s="132"/>
      <c r="Z68" s="139"/>
      <c r="AA68" s="139"/>
    </row>
    <row r="69" spans="1:27" x14ac:dyDescent="0.15">
      <c r="A69" s="140"/>
      <c r="B69" s="141"/>
      <c r="C69" s="141"/>
      <c r="D69" s="141"/>
      <c r="E69" s="141"/>
      <c r="F69" s="141"/>
      <c r="G69" s="141"/>
      <c r="H69" s="141"/>
      <c r="I69" s="141"/>
      <c r="J69" s="141"/>
    </row>
    <row r="71" spans="1:27" x14ac:dyDescent="0.15">
      <c r="A71" s="211" t="s">
        <v>7</v>
      </c>
      <c r="B71" s="212"/>
      <c r="C71" s="212"/>
      <c r="D71" s="212"/>
      <c r="E71" s="212"/>
      <c r="F71" s="212"/>
      <c r="G71" s="212"/>
      <c r="H71" s="212"/>
      <c r="I71" s="212"/>
      <c r="J71" s="213"/>
    </row>
    <row r="72" spans="1:27" ht="17.25" thickBot="1" x14ac:dyDescent="0.2">
      <c r="A72" s="214" t="s">
        <v>68</v>
      </c>
      <c r="B72" s="214"/>
      <c r="C72" s="214"/>
      <c r="D72" s="214"/>
      <c r="E72" s="214"/>
      <c r="F72" s="214"/>
      <c r="G72" s="214"/>
      <c r="H72" s="214"/>
      <c r="I72" s="214"/>
      <c r="J72" s="214"/>
      <c r="M72" s="189" t="s">
        <v>7</v>
      </c>
      <c r="N72" s="189"/>
      <c r="O72" s="189"/>
      <c r="P72" s="189"/>
      <c r="Q72" s="189"/>
      <c r="R72" s="189"/>
      <c r="S72" s="189"/>
      <c r="T72" s="189"/>
      <c r="U72" s="189"/>
      <c r="V72" s="189"/>
      <c r="Y72" s="211" t="s">
        <v>7</v>
      </c>
      <c r="Z72" s="212"/>
      <c r="AA72" s="213"/>
    </row>
    <row r="73" spans="1:27" ht="18" thickTop="1" thickBot="1" x14ac:dyDescent="0.2">
      <c r="A73" s="202"/>
      <c r="B73" s="201" t="s">
        <v>82</v>
      </c>
      <c r="C73" s="201"/>
      <c r="D73" s="201"/>
      <c r="E73" s="201" t="s">
        <v>83</v>
      </c>
      <c r="F73" s="201"/>
      <c r="G73" s="201"/>
      <c r="H73" s="201"/>
      <c r="I73" s="201"/>
      <c r="J73" s="201"/>
      <c r="M73" s="214" t="s">
        <v>68</v>
      </c>
      <c r="N73" s="214"/>
      <c r="O73" s="214"/>
      <c r="P73" s="214"/>
      <c r="Q73" s="214"/>
      <c r="R73" s="214"/>
      <c r="S73" s="214"/>
      <c r="T73" s="214"/>
      <c r="U73" s="214"/>
      <c r="V73" s="214"/>
      <c r="Y73" s="215" t="s">
        <v>43</v>
      </c>
      <c r="Z73" s="216"/>
      <c r="AA73" s="217"/>
    </row>
    <row r="74" spans="1:27" ht="15" thickTop="1" x14ac:dyDescent="0.15">
      <c r="A74" s="203"/>
      <c r="B74" s="101">
        <v>1</v>
      </c>
      <c r="C74" s="101">
        <v>2</v>
      </c>
      <c r="D74" s="101">
        <v>3</v>
      </c>
      <c r="E74" s="101">
        <v>1</v>
      </c>
      <c r="F74" s="101">
        <v>2</v>
      </c>
      <c r="G74" s="101">
        <v>3</v>
      </c>
      <c r="H74" s="101">
        <v>4</v>
      </c>
      <c r="I74" s="101">
        <v>5</v>
      </c>
      <c r="J74" s="101">
        <v>6</v>
      </c>
      <c r="M74" s="218"/>
      <c r="N74" s="201" t="s">
        <v>82</v>
      </c>
      <c r="O74" s="201"/>
      <c r="P74" s="201"/>
      <c r="Q74" s="201" t="s">
        <v>83</v>
      </c>
      <c r="R74" s="201"/>
      <c r="S74" s="201"/>
      <c r="T74" s="201"/>
      <c r="U74" s="201"/>
      <c r="V74" s="201"/>
      <c r="Y74" s="218"/>
      <c r="Z74" s="131" t="s">
        <v>82</v>
      </c>
      <c r="AA74" s="131" t="s">
        <v>83</v>
      </c>
    </row>
    <row r="75" spans="1:27" x14ac:dyDescent="0.15">
      <c r="A75" s="125" t="s">
        <v>33</v>
      </c>
      <c r="B75" s="126">
        <v>71.249146202406479</v>
      </c>
      <c r="C75" s="126">
        <v>72.75446789658298</v>
      </c>
      <c r="D75" s="126">
        <v>74.617584877502793</v>
      </c>
      <c r="E75" s="126">
        <v>68.388801720738741</v>
      </c>
      <c r="F75" s="126">
        <v>56.514022009229677</v>
      </c>
      <c r="G75" s="126">
        <v>62.971254505093022</v>
      </c>
      <c r="H75" s="126">
        <v>72.059813302899954</v>
      </c>
      <c r="I75" s="126">
        <v>63.755448703545589</v>
      </c>
      <c r="J75" s="126">
        <v>58.621620579274172</v>
      </c>
      <c r="M75" s="214"/>
      <c r="N75" s="101">
        <v>1</v>
      </c>
      <c r="O75" s="101">
        <v>2</v>
      </c>
      <c r="P75" s="101">
        <v>3</v>
      </c>
      <c r="Q75" s="101">
        <v>1</v>
      </c>
      <c r="R75" s="101">
        <v>2</v>
      </c>
      <c r="S75" s="101">
        <v>3</v>
      </c>
      <c r="T75" s="101">
        <v>4</v>
      </c>
      <c r="U75" s="101">
        <v>5</v>
      </c>
      <c r="V75" s="101">
        <v>6</v>
      </c>
      <c r="Y75" s="214"/>
      <c r="Z75" s="101" t="s">
        <v>84</v>
      </c>
      <c r="AA75" s="101" t="s">
        <v>85</v>
      </c>
    </row>
    <row r="76" spans="1:27" x14ac:dyDescent="0.15">
      <c r="A76" s="127" t="s">
        <v>34</v>
      </c>
      <c r="B76" s="128">
        <v>0.75176264497027312</v>
      </c>
      <c r="C76" s="128">
        <v>0.96870474015003405</v>
      </c>
      <c r="D76" s="128">
        <v>0.57011188445732475</v>
      </c>
      <c r="E76" s="128">
        <v>2.3403358245312726</v>
      </c>
      <c r="F76" s="128">
        <v>2.3713170039048634</v>
      </c>
      <c r="G76" s="128">
        <v>2.64832378759737</v>
      </c>
      <c r="H76" s="128">
        <v>2.9445761273520032</v>
      </c>
      <c r="I76" s="128">
        <v>3.0426609146332328</v>
      </c>
      <c r="J76" s="128">
        <v>3.329605203954388</v>
      </c>
      <c r="M76" s="119" t="s">
        <v>80</v>
      </c>
      <c r="N76" s="122">
        <f>B75+B77+B80</f>
        <v>97.56083877636604</v>
      </c>
      <c r="O76" s="122">
        <f t="shared" ref="O76" si="176">C75+C77+C80</f>
        <v>96.382734565417366</v>
      </c>
      <c r="P76" s="122">
        <f t="shared" ref="P76" si="177">D75+D77+D80</f>
        <v>97.911126823344958</v>
      </c>
      <c r="Q76" s="122">
        <f t="shared" ref="Q76" si="178">E75+E77+E80</f>
        <v>91.865010886659434</v>
      </c>
      <c r="R76" s="122">
        <f t="shared" ref="R76" si="179">F75+F77+F80</f>
        <v>80.766773162939302</v>
      </c>
      <c r="S76" s="122">
        <f t="shared" ref="S76" si="180">G75+G77+G80</f>
        <v>88.654110080815073</v>
      </c>
      <c r="T76" s="122">
        <f t="shared" ref="T76" si="181">H75+H77+H80</f>
        <v>86.433368448775354</v>
      </c>
      <c r="U76" s="122">
        <f t="shared" ref="U76" si="182">I75+I77+I80</f>
        <v>87.179256729429738</v>
      </c>
      <c r="V76" s="122">
        <f t="shared" ref="V76" si="183">J75+J77+J80</f>
        <v>79.357733297337603</v>
      </c>
      <c r="Y76" s="119" t="s">
        <v>80</v>
      </c>
      <c r="Z76" s="134">
        <f>AVERAGE(N76:P76)</f>
        <v>97.284900055042783</v>
      </c>
      <c r="AA76" s="134">
        <f>AVERAGE(Q76:V76)</f>
        <v>85.709375434326091</v>
      </c>
    </row>
    <row r="77" spans="1:27" ht="15" thickBot="1" x14ac:dyDescent="0.2">
      <c r="A77" s="127" t="s">
        <v>35</v>
      </c>
      <c r="B77" s="128">
        <v>22.160167519646109</v>
      </c>
      <c r="C77" s="128">
        <v>20.051510705203501</v>
      </c>
      <c r="D77" s="128">
        <v>19.981862617009178</v>
      </c>
      <c r="E77" s="128">
        <v>19.032303008834084</v>
      </c>
      <c r="F77" s="128">
        <v>18.743343982960596</v>
      </c>
      <c r="G77" s="128">
        <v>20.951183741881415</v>
      </c>
      <c r="H77" s="128">
        <v>12.857372779679865</v>
      </c>
      <c r="I77" s="128">
        <v>20.409233212001379</v>
      </c>
      <c r="J77" s="128">
        <v>16.58374792703151</v>
      </c>
      <c r="M77" s="120" t="s">
        <v>81</v>
      </c>
      <c r="N77" s="123">
        <f>B76+B78+B79+B81+B82+B83</f>
        <v>2.4391612236339593</v>
      </c>
      <c r="O77" s="123">
        <f t="shared" ref="O77" si="184">C76+C78+C79+C81+C82+C83</f>
        <v>3.6172654345826238</v>
      </c>
      <c r="P77" s="123">
        <f t="shared" ref="P77" si="185">D76+D78+D79+D81+D82+D83</f>
        <v>2.0888731766550364</v>
      </c>
      <c r="Q77" s="123">
        <f t="shared" ref="Q77" si="186">E76+E78+E79+E81+E82+E83</f>
        <v>8.1349891133405521</v>
      </c>
      <c r="R77" s="123">
        <f t="shared" ref="R77" si="187">F76+F78+F79+F81+F82+F83</f>
        <v>19.233226837060705</v>
      </c>
      <c r="S77" s="123">
        <f t="shared" ref="S77" si="188">G76+G78+G79+G81+G82+G83</f>
        <v>11.345889919184927</v>
      </c>
      <c r="T77" s="123">
        <f t="shared" ref="T77" si="189">H76+H78+H79+H81+H82+H83</f>
        <v>13.566631551224651</v>
      </c>
      <c r="U77" s="123">
        <f t="shared" ref="U77" si="190">I76+I78+I79+I81+I82+I83</f>
        <v>12.82074327057026</v>
      </c>
      <c r="V77" s="123">
        <f t="shared" ref="V77" si="191">J76+J78+J79+J81+J82+J83</f>
        <v>20.6422667026624</v>
      </c>
      <c r="Y77" s="120" t="s">
        <v>81</v>
      </c>
      <c r="Z77" s="135">
        <f>AVERAGE(N77:P77)</f>
        <v>2.7150999449572066</v>
      </c>
      <c r="AA77" s="135">
        <f>AVERAGE(Q77:V77)</f>
        <v>14.290624565673916</v>
      </c>
    </row>
    <row r="78" spans="1:27" ht="15" thickTop="1" x14ac:dyDescent="0.15">
      <c r="A78" s="127" t="s">
        <v>36</v>
      </c>
      <c r="B78" s="128">
        <v>1.3983346213346313</v>
      </c>
      <c r="C78" s="128">
        <v>2.1135376148728016</v>
      </c>
      <c r="D78" s="128">
        <v>1.2254610849732201</v>
      </c>
      <c r="E78" s="128">
        <v>4.2526724904906787</v>
      </c>
      <c r="F78" s="128">
        <v>9.925452609158679</v>
      </c>
      <c r="G78" s="128">
        <v>6.2265034828400383</v>
      </c>
      <c r="H78" s="128">
        <v>7.260849208439411</v>
      </c>
      <c r="I78" s="128">
        <v>6.572147575607783</v>
      </c>
      <c r="J78" s="128">
        <v>11.402933652152674</v>
      </c>
      <c r="M78" s="118" t="s">
        <v>65</v>
      </c>
      <c r="N78" s="121">
        <f>SUM(N76:N77)</f>
        <v>100</v>
      </c>
      <c r="O78" s="121">
        <f t="shared" ref="O78" si="192">SUM(O76:O77)</f>
        <v>99.999999999999986</v>
      </c>
      <c r="P78" s="121">
        <f t="shared" ref="P78" si="193">SUM(P76:P77)</f>
        <v>100</v>
      </c>
      <c r="Q78" s="121">
        <f t="shared" ref="Q78" si="194">SUM(Q76:Q77)</f>
        <v>99.999999999999986</v>
      </c>
      <c r="R78" s="121">
        <f t="shared" ref="R78" si="195">SUM(R76:R77)</f>
        <v>100</v>
      </c>
      <c r="S78" s="121">
        <f t="shared" ref="S78" si="196">SUM(S76:S77)</f>
        <v>100</v>
      </c>
      <c r="T78" s="121">
        <f t="shared" ref="T78" si="197">SUM(T76:T77)</f>
        <v>100</v>
      </c>
      <c r="U78" s="121">
        <f>SUM(U76:U77)</f>
        <v>100</v>
      </c>
      <c r="V78" s="121">
        <f t="shared" ref="V78" si="198">SUM(V76:V77)</f>
        <v>100</v>
      </c>
      <c r="Y78" s="132"/>
      <c r="Z78" s="133"/>
      <c r="AA78" s="133"/>
    </row>
    <row r="79" spans="1:27" x14ac:dyDescent="0.15">
      <c r="A79" s="127" t="s">
        <v>37</v>
      </c>
      <c r="B79" s="128">
        <v>0</v>
      </c>
      <c r="C79" s="128">
        <v>0</v>
      </c>
      <c r="D79" s="128">
        <v>0</v>
      </c>
      <c r="E79" s="128">
        <v>0.19305493961113998</v>
      </c>
      <c r="F79" s="128">
        <v>0.70997515086971963</v>
      </c>
      <c r="G79" s="128">
        <v>0.35310983834631599</v>
      </c>
      <c r="H79" s="128">
        <v>0.68219061832440808</v>
      </c>
      <c r="I79" s="128">
        <v>0.58044608217618598</v>
      </c>
      <c r="J79" s="128">
        <v>0.92689009731703242</v>
      </c>
    </row>
    <row r="80" spans="1:27" x14ac:dyDescent="0.15">
      <c r="A80" s="127" t="s">
        <v>38</v>
      </c>
      <c r="B80" s="128">
        <v>4.1515250543134483</v>
      </c>
      <c r="C80" s="128">
        <v>3.5767559636308945</v>
      </c>
      <c r="D80" s="128">
        <v>3.3116793288329891</v>
      </c>
      <c r="E80" s="128">
        <v>4.4439061570866194</v>
      </c>
      <c r="F80" s="128">
        <v>5.5094071707490233</v>
      </c>
      <c r="G80" s="128">
        <v>4.7316718338406343</v>
      </c>
      <c r="H80" s="128">
        <v>1.5161823661955345</v>
      </c>
      <c r="I80" s="128">
        <v>3.0145748138827724</v>
      </c>
      <c r="J80" s="128">
        <v>4.1523647910319204</v>
      </c>
    </row>
    <row r="81" spans="1:27" x14ac:dyDescent="0.15">
      <c r="A81" s="127" t="s">
        <v>39</v>
      </c>
      <c r="B81" s="128">
        <v>0.25386014690227504</v>
      </c>
      <c r="C81" s="128">
        <v>0.4823201223684086</v>
      </c>
      <c r="D81" s="128">
        <v>0.24313595072444733</v>
      </c>
      <c r="E81" s="128">
        <v>1.1838274598796321</v>
      </c>
      <c r="F81" s="128">
        <v>4.7142350017749379</v>
      </c>
      <c r="G81" s="128">
        <v>1.7066975520071943</v>
      </c>
      <c r="H81" s="128">
        <v>1.8472185643636789</v>
      </c>
      <c r="I81" s="128">
        <v>2.0596473883671118</v>
      </c>
      <c r="J81" s="128">
        <v>3.6767069047527223</v>
      </c>
      <c r="L81" s="189" t="s">
        <v>7</v>
      </c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X81" s="189" t="s">
        <v>7</v>
      </c>
      <c r="Y81" s="189"/>
      <c r="Z81" s="189"/>
      <c r="AA81" s="189"/>
    </row>
    <row r="82" spans="1:27" ht="15" thickBot="1" x14ac:dyDescent="0.2">
      <c r="A82" s="127" t="s">
        <v>40</v>
      </c>
      <c r="B82" s="129">
        <v>3.5203810426779586E-2</v>
      </c>
      <c r="C82" s="129">
        <v>5.2702957191379476E-2</v>
      </c>
      <c r="D82" s="129">
        <v>5.0164256500044017E-2</v>
      </c>
      <c r="E82" s="128">
        <v>0.14114865867795615</v>
      </c>
      <c r="F82" s="128">
        <v>1.2708555200567981</v>
      </c>
      <c r="G82" s="128">
        <v>0.29778929700539314</v>
      </c>
      <c r="H82" s="128">
        <v>0.71145348667076347</v>
      </c>
      <c r="I82" s="128">
        <v>0.47559130604113303</v>
      </c>
      <c r="J82" s="128">
        <v>1.1184388136835204</v>
      </c>
      <c r="L82" s="208" t="s">
        <v>43</v>
      </c>
      <c r="M82" s="208"/>
      <c r="N82" s="208"/>
      <c r="O82" s="208"/>
      <c r="P82" s="208"/>
      <c r="Q82" s="208"/>
      <c r="R82" s="208"/>
      <c r="S82" s="208"/>
      <c r="T82" s="208"/>
      <c r="U82" s="208"/>
      <c r="V82" s="208"/>
      <c r="X82" s="208" t="s">
        <v>43</v>
      </c>
      <c r="Y82" s="208"/>
      <c r="Z82" s="208"/>
      <c r="AA82" s="208"/>
    </row>
    <row r="83" spans="1:27" ht="15.75" thickTop="1" thickBot="1" x14ac:dyDescent="0.2">
      <c r="A83" s="146" t="s">
        <v>41</v>
      </c>
      <c r="B83" s="147">
        <v>0</v>
      </c>
      <c r="C83" s="147">
        <v>0</v>
      </c>
      <c r="D83" s="147">
        <v>0</v>
      </c>
      <c r="E83" s="148">
        <v>2.3949740149872556E-2</v>
      </c>
      <c r="F83" s="148">
        <v>0.24139155129570466</v>
      </c>
      <c r="G83" s="148">
        <v>0.1134659613886162</v>
      </c>
      <c r="H83" s="148">
        <v>0.12034354607438622</v>
      </c>
      <c r="I83" s="148">
        <v>9.0250003744813428E-2</v>
      </c>
      <c r="J83" s="148">
        <v>0.18769203080206204</v>
      </c>
      <c r="L83" s="209"/>
      <c r="M83" s="209"/>
      <c r="N83" s="207" t="s">
        <v>82</v>
      </c>
      <c r="O83" s="207"/>
      <c r="P83" s="207"/>
      <c r="Q83" s="207" t="s">
        <v>83</v>
      </c>
      <c r="R83" s="207"/>
      <c r="S83" s="207"/>
      <c r="T83" s="207"/>
      <c r="U83" s="207"/>
      <c r="V83" s="207"/>
      <c r="X83" s="209"/>
      <c r="Y83" s="209"/>
      <c r="Z83" s="143" t="s">
        <v>82</v>
      </c>
      <c r="AA83" s="143" t="s">
        <v>83</v>
      </c>
    </row>
    <row r="84" spans="1:27" ht="15" thickTop="1" x14ac:dyDescent="0.15">
      <c r="A84" s="130" t="s">
        <v>65</v>
      </c>
      <c r="B84" s="126">
        <f>SUM(B75:B83)</f>
        <v>99.999999999999986</v>
      </c>
      <c r="C84" s="126">
        <f t="shared" ref="C84:J84" si="199">SUM(C75:C83)</f>
        <v>99.999999999999986</v>
      </c>
      <c r="D84" s="126">
        <f t="shared" si="199"/>
        <v>100</v>
      </c>
      <c r="E84" s="126">
        <f t="shared" si="199"/>
        <v>100.00000000000001</v>
      </c>
      <c r="F84" s="126">
        <f t="shared" si="199"/>
        <v>100.00000000000001</v>
      </c>
      <c r="G84" s="126">
        <f t="shared" si="199"/>
        <v>100</v>
      </c>
      <c r="H84" s="126">
        <f t="shared" si="199"/>
        <v>100</v>
      </c>
      <c r="I84" s="126">
        <f t="shared" si="199"/>
        <v>100.00000000000001</v>
      </c>
      <c r="J84" s="126">
        <f t="shared" si="199"/>
        <v>99.999999999999986</v>
      </c>
      <c r="L84" s="210"/>
      <c r="M84" s="210"/>
      <c r="N84" s="101">
        <v>1</v>
      </c>
      <c r="O84" s="101">
        <v>2</v>
      </c>
      <c r="P84" s="101">
        <v>3</v>
      </c>
      <c r="Q84" s="101">
        <v>1</v>
      </c>
      <c r="R84" s="101">
        <v>2</v>
      </c>
      <c r="S84" s="101">
        <v>3</v>
      </c>
      <c r="T84" s="101">
        <v>4</v>
      </c>
      <c r="U84" s="101">
        <v>5</v>
      </c>
      <c r="V84" s="101">
        <v>6</v>
      </c>
      <c r="X84" s="210"/>
      <c r="Y84" s="210"/>
      <c r="Z84" s="101" t="s">
        <v>84</v>
      </c>
      <c r="AA84" s="101" t="s">
        <v>85</v>
      </c>
    </row>
    <row r="85" spans="1:27" x14ac:dyDescent="0.15">
      <c r="L85" s="204" t="s">
        <v>90</v>
      </c>
      <c r="M85" s="119" t="s">
        <v>86</v>
      </c>
      <c r="N85" s="122">
        <f>B76</f>
        <v>0.75176264497027312</v>
      </c>
      <c r="O85" s="122">
        <f t="shared" ref="O85" si="200">C76</f>
        <v>0.96870474015003405</v>
      </c>
      <c r="P85" s="122">
        <f t="shared" ref="P85" si="201">D76</f>
        <v>0.57011188445732475</v>
      </c>
      <c r="Q85" s="122">
        <f t="shared" ref="Q85" si="202">E76</f>
        <v>2.3403358245312726</v>
      </c>
      <c r="R85" s="122">
        <f t="shared" ref="R85" si="203">F76</f>
        <v>2.3713170039048634</v>
      </c>
      <c r="S85" s="122">
        <f t="shared" ref="S85" si="204">G76</f>
        <v>2.64832378759737</v>
      </c>
      <c r="T85" s="122">
        <f t="shared" ref="T85" si="205">H76</f>
        <v>2.9445761273520032</v>
      </c>
      <c r="U85" s="122">
        <f t="shared" ref="U85" si="206">I76</f>
        <v>3.0426609146332328</v>
      </c>
      <c r="V85" s="122">
        <f t="shared" ref="V85" si="207">J76</f>
        <v>3.329605203954388</v>
      </c>
      <c r="X85" s="204" t="s">
        <v>90</v>
      </c>
      <c r="Y85" s="119" t="s">
        <v>86</v>
      </c>
      <c r="Z85" s="134">
        <f>AVERAGE(N85:P85)</f>
        <v>0.76352642319254393</v>
      </c>
      <c r="AA85" s="134">
        <f>AVERAGE(Q85:V85)</f>
        <v>2.7794698103288553</v>
      </c>
    </row>
    <row r="86" spans="1:27" x14ac:dyDescent="0.15">
      <c r="L86" s="204"/>
      <c r="M86" s="136" t="s">
        <v>87</v>
      </c>
      <c r="N86" s="122">
        <f>B78+B79</f>
        <v>1.3983346213346313</v>
      </c>
      <c r="O86" s="122">
        <f t="shared" ref="O86" si="208">C78+C79</f>
        <v>2.1135376148728016</v>
      </c>
      <c r="P86" s="122">
        <f t="shared" ref="P86" si="209">D78+D79</f>
        <v>1.2254610849732201</v>
      </c>
      <c r="Q86" s="122">
        <f t="shared" ref="Q86" si="210">E78+E79</f>
        <v>4.4457274301018188</v>
      </c>
      <c r="R86" s="122">
        <f t="shared" ref="R86" si="211">F78+F79</f>
        <v>10.635427760028399</v>
      </c>
      <c r="S86" s="122">
        <f t="shared" ref="S86" si="212">G78+G79</f>
        <v>6.5796133211863541</v>
      </c>
      <c r="T86" s="122">
        <f t="shared" ref="T86" si="213">H78+H79</f>
        <v>7.9430398267638189</v>
      </c>
      <c r="U86" s="122">
        <f t="shared" ref="U86" si="214">I78+I79</f>
        <v>7.1525936577839691</v>
      </c>
      <c r="V86" s="122">
        <f t="shared" ref="V86" si="215">J78+J79</f>
        <v>12.329823749469707</v>
      </c>
      <c r="X86" s="204"/>
      <c r="Y86" s="136" t="s">
        <v>87</v>
      </c>
      <c r="Z86" s="134">
        <f t="shared" ref="Z86" si="216">AVERAGE(N86:P86)</f>
        <v>1.5791111070602177</v>
      </c>
      <c r="AA86" s="134">
        <f t="shared" ref="AA86" si="217">AVERAGE(Q86:V86)</f>
        <v>8.181037624222343</v>
      </c>
    </row>
    <row r="87" spans="1:27" x14ac:dyDescent="0.15">
      <c r="L87" s="204"/>
      <c r="M87" s="137" t="s">
        <v>88</v>
      </c>
      <c r="N87" s="142">
        <f>B81+B82+B83</f>
        <v>0.28906395732905465</v>
      </c>
      <c r="O87" s="142">
        <f t="shared" ref="O87" si="218">C81+C82+C83</f>
        <v>0.53502307955978812</v>
      </c>
      <c r="P87" s="142">
        <f t="shared" ref="P87" si="219">D81+D82+D83</f>
        <v>0.29330020722449135</v>
      </c>
      <c r="Q87" s="142">
        <f t="shared" ref="Q87" si="220">E81+E82+E83</f>
        <v>1.3489258587074608</v>
      </c>
      <c r="R87" s="142">
        <f t="shared" ref="R87" si="221">F81+F82+F83</f>
        <v>6.2264820731274408</v>
      </c>
      <c r="S87" s="142">
        <f t="shared" ref="S87" si="222">G81+G82+G83</f>
        <v>2.1179528104012038</v>
      </c>
      <c r="T87" s="142">
        <f t="shared" ref="T87" si="223">H81+H82+H83</f>
        <v>2.6790155971088288</v>
      </c>
      <c r="U87" s="142">
        <f t="shared" ref="U87" si="224">I81+I82+I83</f>
        <v>2.6254886981530583</v>
      </c>
      <c r="V87" s="142">
        <f t="shared" ref="V87" si="225">J81+J82+J83</f>
        <v>4.9828377492383051</v>
      </c>
      <c r="X87" s="204"/>
      <c r="Y87" s="137" t="s">
        <v>88</v>
      </c>
      <c r="Z87" s="134">
        <f>AVERAGE(N87:P87)</f>
        <v>0.37246241470444469</v>
      </c>
      <c r="AA87" s="134">
        <f>AVERAGE(Q87:V87)</f>
        <v>3.3301171311227162</v>
      </c>
    </row>
    <row r="88" spans="1:27" x14ac:dyDescent="0.15">
      <c r="L88" s="204" t="s">
        <v>89</v>
      </c>
      <c r="M88" s="119" t="s">
        <v>86</v>
      </c>
      <c r="N88" s="144">
        <f>B75</f>
        <v>71.249146202406479</v>
      </c>
      <c r="O88" s="144">
        <f t="shared" ref="O88" si="226">C75</f>
        <v>72.75446789658298</v>
      </c>
      <c r="P88" s="144">
        <f t="shared" ref="P88" si="227">D75</f>
        <v>74.617584877502793</v>
      </c>
      <c r="Q88" s="144">
        <f t="shared" ref="Q88" si="228">E75</f>
        <v>68.388801720738741</v>
      </c>
      <c r="R88" s="144">
        <f t="shared" ref="R88" si="229">F75</f>
        <v>56.514022009229677</v>
      </c>
      <c r="S88" s="144">
        <f t="shared" ref="S88" si="230">G75</f>
        <v>62.971254505093022</v>
      </c>
      <c r="T88" s="144">
        <f t="shared" ref="T88" si="231">H75</f>
        <v>72.059813302899954</v>
      </c>
      <c r="U88" s="144">
        <f t="shared" ref="U88" si="232">I75</f>
        <v>63.755448703545589</v>
      </c>
      <c r="V88" s="144">
        <f t="shared" ref="V88" si="233">J75</f>
        <v>58.621620579274172</v>
      </c>
      <c r="Y88" s="132"/>
      <c r="Z88" s="139"/>
      <c r="AA88" s="139"/>
    </row>
    <row r="89" spans="1:27" x14ac:dyDescent="0.15">
      <c r="L89" s="204"/>
      <c r="M89" s="136" t="s">
        <v>87</v>
      </c>
      <c r="N89" s="122">
        <f>B77</f>
        <v>22.160167519646109</v>
      </c>
      <c r="O89" s="122">
        <f t="shared" ref="O89" si="234">C77</f>
        <v>20.051510705203501</v>
      </c>
      <c r="P89" s="122">
        <f t="shared" ref="P89" si="235">D77</f>
        <v>19.981862617009178</v>
      </c>
      <c r="Q89" s="122">
        <f t="shared" ref="Q89" si="236">E77</f>
        <v>19.032303008834084</v>
      </c>
      <c r="R89" s="122">
        <f t="shared" ref="R89" si="237">F77</f>
        <v>18.743343982960596</v>
      </c>
      <c r="S89" s="122">
        <f t="shared" ref="S89" si="238">G77</f>
        <v>20.951183741881415</v>
      </c>
      <c r="T89" s="122">
        <f t="shared" ref="T89" si="239">H77</f>
        <v>12.857372779679865</v>
      </c>
      <c r="U89" s="122">
        <f t="shared" ref="U89" si="240">I77</f>
        <v>20.409233212001379</v>
      </c>
      <c r="V89" s="122">
        <f t="shared" ref="V89" si="241">J77</f>
        <v>16.58374792703151</v>
      </c>
      <c r="Y89" s="132"/>
      <c r="Z89" s="139"/>
      <c r="AA89" s="139"/>
    </row>
    <row r="90" spans="1:27" ht="15" thickBot="1" x14ac:dyDescent="0.2">
      <c r="L90" s="205"/>
      <c r="M90" s="138" t="s">
        <v>88</v>
      </c>
      <c r="N90" s="123">
        <f>B80</f>
        <v>4.1515250543134483</v>
      </c>
      <c r="O90" s="123">
        <f t="shared" ref="O90" si="242">C80</f>
        <v>3.5767559636308945</v>
      </c>
      <c r="P90" s="123">
        <f t="shared" ref="P90" si="243">D80</f>
        <v>3.3116793288329891</v>
      </c>
      <c r="Q90" s="123">
        <f t="shared" ref="Q90" si="244">E80</f>
        <v>4.4439061570866194</v>
      </c>
      <c r="R90" s="123">
        <f t="shared" ref="R90" si="245">F80</f>
        <v>5.5094071707490233</v>
      </c>
      <c r="S90" s="123">
        <f t="shared" ref="S90" si="246">G80</f>
        <v>4.7316718338406343</v>
      </c>
      <c r="T90" s="123">
        <f t="shared" ref="T90" si="247">H80</f>
        <v>1.5161823661955345</v>
      </c>
      <c r="U90" s="123">
        <f t="shared" ref="U90" si="248">I80</f>
        <v>3.0145748138827724</v>
      </c>
      <c r="V90" s="123">
        <f t="shared" ref="V90" si="249">J80</f>
        <v>4.1523647910319204</v>
      </c>
      <c r="Y90" s="132"/>
      <c r="Z90" s="139"/>
      <c r="AA90" s="139"/>
    </row>
    <row r="91" spans="1:27" ht="15" thickTop="1" x14ac:dyDescent="0.15">
      <c r="L91" s="206" t="s">
        <v>65</v>
      </c>
      <c r="M91" s="206"/>
      <c r="N91" s="121">
        <f>SUM(N85:N90)</f>
        <v>100</v>
      </c>
      <c r="O91" s="121">
        <f t="shared" ref="O91" si="250">SUM(O85:O90)</f>
        <v>100</v>
      </c>
      <c r="P91" s="121">
        <f t="shared" ref="P91" si="251">SUM(P85:P90)</f>
        <v>100.00000000000001</v>
      </c>
      <c r="Q91" s="121">
        <f t="shared" ref="Q91" si="252">SUM(Q85:Q90)</f>
        <v>100</v>
      </c>
      <c r="R91" s="121">
        <f t="shared" ref="R91" si="253">SUM(R85:R90)</f>
        <v>100</v>
      </c>
      <c r="S91" s="121">
        <f t="shared" ref="S91" si="254">SUM(S85:S90)</f>
        <v>100</v>
      </c>
      <c r="T91" s="121">
        <f t="shared" ref="T91" si="255">SUM(T85:T90)</f>
        <v>100</v>
      </c>
      <c r="U91" s="121">
        <f t="shared" ref="U91" si="256">SUM(U85:U90)</f>
        <v>100</v>
      </c>
      <c r="V91" s="121">
        <f t="shared" ref="V91" si="257">SUM(V85:V90)</f>
        <v>100</v>
      </c>
      <c r="Y91" s="132"/>
      <c r="Z91" s="139"/>
      <c r="AA91" s="139"/>
    </row>
  </sheetData>
  <mergeCells count="100">
    <mergeCell ref="A49:J49"/>
    <mergeCell ref="A72:J72"/>
    <mergeCell ref="A26:J26"/>
    <mergeCell ref="E27:J27"/>
    <mergeCell ref="A27:A28"/>
    <mergeCell ref="A48:J48"/>
    <mergeCell ref="B50:D50"/>
    <mergeCell ref="E50:J50"/>
    <mergeCell ref="A50:A51"/>
    <mergeCell ref="A71:J71"/>
    <mergeCell ref="A3:J3"/>
    <mergeCell ref="M3:V3"/>
    <mergeCell ref="M4:V4"/>
    <mergeCell ref="N5:P5"/>
    <mergeCell ref="Q5:V5"/>
    <mergeCell ref="M5:M6"/>
    <mergeCell ref="Y3:AA3"/>
    <mergeCell ref="Y4:AA4"/>
    <mergeCell ref="Y5:Y6"/>
    <mergeCell ref="M26:V26"/>
    <mergeCell ref="Y26:AA26"/>
    <mergeCell ref="X12:AA12"/>
    <mergeCell ref="X13:AA13"/>
    <mergeCell ref="X14:Y15"/>
    <mergeCell ref="X16:X18"/>
    <mergeCell ref="L35:V35"/>
    <mergeCell ref="X35:AA35"/>
    <mergeCell ref="L16:L18"/>
    <mergeCell ref="L19:L21"/>
    <mergeCell ref="L12:V12"/>
    <mergeCell ref="L13:V13"/>
    <mergeCell ref="L14:M15"/>
    <mergeCell ref="L22:M22"/>
    <mergeCell ref="N14:P14"/>
    <mergeCell ref="Q14:V14"/>
    <mergeCell ref="M27:V27"/>
    <mergeCell ref="Y27:AA27"/>
    <mergeCell ref="M28:M29"/>
    <mergeCell ref="N28:P28"/>
    <mergeCell ref="Q28:V28"/>
    <mergeCell ref="Y28:Y29"/>
    <mergeCell ref="X36:AA36"/>
    <mergeCell ref="L37:M38"/>
    <mergeCell ref="N37:P37"/>
    <mergeCell ref="Q37:V37"/>
    <mergeCell ref="X37:Y38"/>
    <mergeCell ref="X39:X41"/>
    <mergeCell ref="L42:L44"/>
    <mergeCell ref="L45:M45"/>
    <mergeCell ref="L58:V58"/>
    <mergeCell ref="X58:AA58"/>
    <mergeCell ref="M49:V49"/>
    <mergeCell ref="Y49:AA49"/>
    <mergeCell ref="M50:V50"/>
    <mergeCell ref="Y50:AA50"/>
    <mergeCell ref="M51:M52"/>
    <mergeCell ref="N51:P51"/>
    <mergeCell ref="Q51:V51"/>
    <mergeCell ref="Y51:Y52"/>
    <mergeCell ref="X59:AA59"/>
    <mergeCell ref="L60:M61"/>
    <mergeCell ref="N60:P60"/>
    <mergeCell ref="Q60:V60"/>
    <mergeCell ref="X60:Y61"/>
    <mergeCell ref="X62:X64"/>
    <mergeCell ref="L65:L67"/>
    <mergeCell ref="L68:M68"/>
    <mergeCell ref="L81:V81"/>
    <mergeCell ref="X81:AA81"/>
    <mergeCell ref="M72:V72"/>
    <mergeCell ref="Y72:AA72"/>
    <mergeCell ref="M73:V73"/>
    <mergeCell ref="Y73:AA73"/>
    <mergeCell ref="M74:M75"/>
    <mergeCell ref="N74:P74"/>
    <mergeCell ref="Q74:V74"/>
    <mergeCell ref="Y74:Y75"/>
    <mergeCell ref="L88:L90"/>
    <mergeCell ref="L91:M91"/>
    <mergeCell ref="A2:J2"/>
    <mergeCell ref="B4:D4"/>
    <mergeCell ref="E4:J4"/>
    <mergeCell ref="A4:A5"/>
    <mergeCell ref="A25:J25"/>
    <mergeCell ref="B27:D27"/>
    <mergeCell ref="L82:V82"/>
    <mergeCell ref="L83:M84"/>
    <mergeCell ref="N83:P83"/>
    <mergeCell ref="Q83:V83"/>
    <mergeCell ref="L62:L64"/>
    <mergeCell ref="L59:V59"/>
    <mergeCell ref="L39:L41"/>
    <mergeCell ref="L36:V36"/>
    <mergeCell ref="B73:D73"/>
    <mergeCell ref="E73:J73"/>
    <mergeCell ref="A73:A74"/>
    <mergeCell ref="L85:L87"/>
    <mergeCell ref="X85:X87"/>
    <mergeCell ref="X82:AA82"/>
    <mergeCell ref="X83:Y84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results of 231111_Hpt</vt:lpstr>
      <vt:lpstr>results of 231111_Hpt {M+3H}3+</vt:lpstr>
      <vt:lpstr>For Figure</vt:lpstr>
    </vt:vector>
  </TitlesOfParts>
  <Company>広島大学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臼井 颯哉</dc:creator>
  <cp:lastModifiedBy>Miyako Nakano</cp:lastModifiedBy>
  <cp:lastPrinted>2023-11-11T10:35:09Z</cp:lastPrinted>
  <dcterms:created xsi:type="dcterms:W3CDTF">2019-09-02T00:38:40Z</dcterms:created>
  <dcterms:modified xsi:type="dcterms:W3CDTF">2025-01-06T07:18:31Z</dcterms:modified>
</cp:coreProperties>
</file>